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6895" windowHeight="12645" tabRatio="721" activeTab="1"/>
  </bookViews>
  <sheets>
    <sheet name="märkeleht" sheetId="1" r:id="rId1"/>
    <sheet name="sinu nimi" sheetId="3" r:id="rId2"/>
  </sheets>
  <definedNames>
    <definedName name="_xlnm.Print_Area" localSheetId="0">#REF!</definedName>
    <definedName name="_xlnm.Sheet_Title" localSheetId="0">"märkeleht"</definedName>
    <definedName name="_xlnm.Print_Area" localSheetId="1">#REF!</definedName>
    <definedName name="_xlnm.Sheet_Title" localSheetId="1">"agni"</definedName>
  </definedNames>
  <calcPr calcId="144525"/>
</workbook>
</file>

<file path=xl/sharedStrings.xml><?xml version="1.0" encoding="utf-8"?>
<sst xmlns="http://schemas.openxmlformats.org/spreadsheetml/2006/main" count="415" uniqueCount="93">
  <si>
    <t>Grupp A</t>
  </si>
  <si>
    <t>Tegelik</t>
  </si>
  <si>
    <t>1/8 finaal</t>
  </si>
  <si>
    <t>-</t>
  </si>
  <si>
    <t>?</t>
  </si>
  <si>
    <t>1/4 finaal</t>
  </si>
  <si>
    <t>1/2 finaal</t>
  </si>
  <si>
    <t>finaal</t>
  </si>
  <si>
    <t>võitja</t>
  </si>
  <si>
    <t>29.juuni</t>
  </si>
  <si>
    <t>A2</t>
  </si>
  <si>
    <t>B2</t>
  </si>
  <si>
    <t>30.juuni</t>
  </si>
  <si>
    <t>C1</t>
  </si>
  <si>
    <t>Grupp B</t>
  </si>
  <si>
    <t>parim kolmas...</t>
  </si>
  <si>
    <t>D,E,F</t>
  </si>
  <si>
    <t>A1</t>
  </si>
  <si>
    <t>C2</t>
  </si>
  <si>
    <t>B1</t>
  </si>
  <si>
    <t>Grupp C</t>
  </si>
  <si>
    <t>A,D,E,F</t>
  </si>
  <si>
    <t>1.juuli</t>
  </si>
  <si>
    <t>D2</t>
  </si>
  <si>
    <t>E2</t>
  </si>
  <si>
    <t>F1</t>
  </si>
  <si>
    <t>Grupp D</t>
  </si>
  <si>
    <t>A,B,C</t>
  </si>
  <si>
    <t>2.juuli</t>
  </si>
  <si>
    <t>D1</t>
  </si>
  <si>
    <t>F2</t>
  </si>
  <si>
    <t>E1</t>
  </si>
  <si>
    <t>Grupp E</t>
  </si>
  <si>
    <t>A,B,C,D</t>
  </si>
  <si>
    <t>Grupp F</t>
  </si>
  <si>
    <t>Kolm lisaküsimust!</t>
  </si>
  <si>
    <t>Mitu kaarti näidatakse finaalis?</t>
  </si>
  <si>
    <t>Kas finaalmängus lüüakse penalte?</t>
  </si>
  <si>
    <t>Kas finaalmängus lüüakse esimesel poolajal rohkem väravaid kui teisel poolajal? (jah, ei, viik)</t>
  </si>
  <si>
    <t>Nimi:</t>
  </si>
  <si>
    <t>urmas</t>
  </si>
  <si>
    <t>Seis</t>
  </si>
  <si>
    <t>seis tegelt</t>
  </si>
  <si>
    <t>skoor</t>
  </si>
  <si>
    <t>Ennustus</t>
  </si>
  <si>
    <t>Punktid</t>
  </si>
  <si>
    <t>Punktid:</t>
  </si>
  <si>
    <t>14.juuni</t>
  </si>
  <si>
    <t>Saksamaa</t>
  </si>
  <si>
    <t>Sotimaa</t>
  </si>
  <si>
    <t>Alagrupp:</t>
  </si>
  <si>
    <t>15.juuni</t>
  </si>
  <si>
    <t>Hungari</t>
  </si>
  <si>
    <t>Sveits</t>
  </si>
  <si>
    <t>18.juuni</t>
  </si>
  <si>
    <t>23.juuni</t>
  </si>
  <si>
    <t>lisad</t>
  </si>
  <si>
    <t>kokku:</t>
  </si>
  <si>
    <t>Hispaania</t>
  </si>
  <si>
    <t>Horvaatia</t>
  </si>
  <si>
    <t>Itaalia</t>
  </si>
  <si>
    <t>Albaania</t>
  </si>
  <si>
    <t>20.juuni</t>
  </si>
  <si>
    <t>24.juuni</t>
  </si>
  <si>
    <t>16.juuni</t>
  </si>
  <si>
    <t>Serbia</t>
  </si>
  <si>
    <t>Inglismaa</t>
  </si>
  <si>
    <t>Sloveenia</t>
  </si>
  <si>
    <t>Taani</t>
  </si>
  <si>
    <t>25.juuni</t>
  </si>
  <si>
    <t>Poola</t>
  </si>
  <si>
    <t>Holland</t>
  </si>
  <si>
    <t>17.juuni</t>
  </si>
  <si>
    <t>Austria</t>
  </si>
  <si>
    <t>Prantsusmaa</t>
  </si>
  <si>
    <t>21.juuni</t>
  </si>
  <si>
    <t>Belgia</t>
  </si>
  <si>
    <t>Slovakkia</t>
  </si>
  <si>
    <t>Rumeenia</t>
  </si>
  <si>
    <t>Ukraina</t>
  </si>
  <si>
    <t>22.juuni</t>
  </si>
  <si>
    <t>26.juuni</t>
  </si>
  <si>
    <t>NB! Täida ainult kollased väljad!!!</t>
  </si>
  <si>
    <t>Mismoodi toimib "parim kolmas" sisteem, ses jaotuses, et millisesse 1/8 finaali paigutub, ma ei tea, ja tuleb teil aga enestel välja uurida...</t>
  </si>
  <si>
    <t>Portugal</t>
  </si>
  <si>
    <t>Tsehhi</t>
  </si>
  <si>
    <t>Türgi</t>
  </si>
  <si>
    <t>Georgia</t>
  </si>
  <si>
    <t>Vastuseks siis: jah või ei !</t>
  </si>
  <si>
    <t>Tegelik:</t>
  </si>
  <si>
    <t>Kas finaalmängus lüüakse penalte? (jah, ei)</t>
  </si>
  <si>
    <t>ei</t>
  </si>
  <si>
    <t>jah</t>
  </si>
</sst>
</file>

<file path=xl/styles.xml><?xml version="1.0" encoding="utf-8"?>
<styleSheet xmlns="http://schemas.openxmlformats.org/spreadsheetml/2006/main">
  <numFmts count="7">
    <numFmt numFmtId="176" formatCode="d/m/yy"/>
    <numFmt numFmtId="177" formatCode="0;[Red]\-0"/>
    <numFmt numFmtId="178" formatCode="dd/\ mmm"/>
    <numFmt numFmtId="43" formatCode="_-* #,##0.00_-;\-* #,##0.00_-;_-* &quot;-&quot;??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1" formatCode="_-* #,##0_-;\-* #,##0_-;_-* &quot;-&quot;_-;_-@_-"/>
  </numFmts>
  <fonts count="31">
    <font>
      <sz val="10"/>
      <name val="Arial"/>
      <charset val="1"/>
    </font>
    <font>
      <sz val="10"/>
      <color rgb="FF000000"/>
      <name val="Arial"/>
      <charset val="1"/>
    </font>
    <font>
      <sz val="9"/>
      <color rgb="FF000000"/>
      <name val="Arial"/>
      <charset val="1"/>
    </font>
    <font>
      <sz val="10"/>
      <color theme="0"/>
      <name val="Arial"/>
      <charset val="1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sz val="10"/>
      <color rgb="FFFF0000"/>
      <name val="Arial"/>
      <charset val="1"/>
    </font>
    <font>
      <b/>
      <sz val="11"/>
      <color rgb="FF000000"/>
      <name val="Arial"/>
      <charset val="1"/>
    </font>
    <font>
      <b/>
      <sz val="12"/>
      <color rgb="FF000000"/>
      <name val="Arial"/>
      <charset val="1"/>
    </font>
    <font>
      <b/>
      <sz val="14"/>
      <color rgb="FF000000"/>
      <name val="Arial"/>
      <charset val="1"/>
    </font>
    <font>
      <sz val="10"/>
      <name val="Arial"/>
      <charset val="134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99"/>
        <bgColor rgb="FFEEEEEE"/>
      </patternFill>
    </fill>
    <fill>
      <patternFill patternType="solid">
        <fgColor rgb="FFB2B2B2"/>
        <bgColor rgb="FFCCCCCC"/>
      </patternFill>
    </fill>
    <fill>
      <patternFill patternType="solid">
        <fgColor rgb="FFEEEEEE"/>
        <bgColor rgb="FFFFFFFF"/>
      </patternFill>
    </fill>
    <fill>
      <patternFill patternType="solid">
        <fgColor theme="1"/>
        <bgColor rgb="FF003300"/>
      </patternFill>
    </fill>
    <fill>
      <patternFill patternType="solid">
        <fgColor theme="0" tint="-0.35"/>
        <bgColor rgb="FF003300"/>
      </patternFill>
    </fill>
    <fill>
      <patternFill patternType="solid">
        <fgColor theme="1"/>
        <bgColor rgb="FFCCCCCC"/>
      </patternFill>
    </fill>
    <fill>
      <patternFill patternType="solid">
        <fgColor theme="0" tint="-0.35"/>
        <bgColor indexed="64"/>
      </patternFill>
    </fill>
    <fill>
      <patternFill patternType="solid">
        <fgColor theme="5"/>
        <bgColor rgb="FFEEEEEE"/>
      </patternFill>
    </fill>
    <fill>
      <patternFill patternType="solid">
        <fgColor theme="5" tint="0.4"/>
        <bgColor rgb="FFEEEEEE"/>
      </patternFill>
    </fill>
    <fill>
      <patternFill patternType="solid">
        <fgColor rgb="FFCCCCCC"/>
        <bgColor rgb="FFDDDDDD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FFFFFF"/>
      </patternFill>
    </fill>
    <fill>
      <patternFill patternType="solid">
        <fgColor rgb="FF00B0F0"/>
        <bgColor rgb="FFCC99FF"/>
      </patternFill>
    </fill>
    <fill>
      <patternFill patternType="solid">
        <fgColor rgb="FF00B0F0"/>
        <bgColor rgb="FFEEEEEE"/>
      </patternFill>
    </fill>
    <fill>
      <patternFill patternType="solid">
        <fgColor rgb="FF00B0F0"/>
        <bgColor rgb="FF666699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1" fillId="4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0" fillId="22" borderId="29" applyNumberFormat="0" applyAlignment="0" applyProtection="0">
      <alignment vertical="center"/>
    </xf>
    <xf numFmtId="44" fontId="10" fillId="0" borderId="0" applyBorder="0" applyAlignment="0" applyProtection="0"/>
    <xf numFmtId="0" fontId="14" fillId="47" borderId="0" applyNumberFormat="0" applyBorder="0" applyAlignment="0" applyProtection="0">
      <alignment vertical="center"/>
    </xf>
    <xf numFmtId="0" fontId="18" fillId="20" borderId="27" applyNumberFormat="0" applyFont="0" applyAlignment="0" applyProtection="0">
      <alignment vertical="center"/>
    </xf>
    <xf numFmtId="0" fontId="19" fillId="21" borderId="2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22" borderId="28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41" fontId="10" fillId="0" borderId="0" applyBorder="0" applyAlignment="0" applyProtection="0"/>
    <xf numFmtId="0" fontId="1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0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43" fontId="10" fillId="0" borderId="0" applyBorder="0" applyAlignment="0" applyProtection="0"/>
    <xf numFmtId="0" fontId="26" fillId="31" borderId="32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9" fontId="10" fillId="0" borderId="0" applyBorder="0" applyAlignment="0" applyProtection="0"/>
    <xf numFmtId="0" fontId="17" fillId="0" borderId="0" applyNumberFormat="0" applyFill="0" applyBorder="0" applyAlignment="0" applyProtection="0">
      <alignment vertical="center"/>
    </xf>
  </cellStyleXfs>
  <cellXfs count="95">
    <xf numFmtId="0" fontId="0" fillId="0" borderId="0" xfId="0"/>
    <xf numFmtId="0" fontId="1" fillId="2" borderId="0" xfId="0" applyFont="1" applyFill="1" applyBorder="1" applyAlignment="1"/>
    <xf numFmtId="0" fontId="1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178" fontId="2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5" borderId="1" xfId="0" applyFont="1" applyFill="1" applyBorder="1" applyAlignment="1"/>
    <xf numFmtId="0" fontId="4" fillId="5" borderId="1" xfId="0" applyFont="1" applyFill="1" applyBorder="1" applyAlignment="1"/>
    <xf numFmtId="0" fontId="1" fillId="2" borderId="3" xfId="0" applyFont="1" applyFill="1" applyBorder="1" applyAlignment="1"/>
    <xf numFmtId="178" fontId="2" fillId="2" borderId="3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 wrapText="1"/>
    </xf>
    <xf numFmtId="177" fontId="1" fillId="2" borderId="0" xfId="0" applyNumberFormat="1" applyFont="1" applyFill="1" applyBorder="1" applyAlignment="1"/>
    <xf numFmtId="177" fontId="1" fillId="4" borderId="1" xfId="0" applyNumberFormat="1" applyFont="1" applyFill="1" applyBorder="1" applyAlignment="1"/>
    <xf numFmtId="0" fontId="1" fillId="4" borderId="1" xfId="0" applyFont="1" applyFill="1" applyBorder="1" applyAlignment="1">
      <alignment horizontal="center"/>
    </xf>
    <xf numFmtId="177" fontId="1" fillId="5" borderId="1" xfId="0" applyNumberFormat="1" applyFont="1" applyFill="1" applyBorder="1" applyAlignment="1"/>
    <xf numFmtId="0" fontId="1" fillId="2" borderId="0" xfId="0" applyFont="1" applyFill="1" applyAlignment="1">
      <alignment horizontal="right"/>
    </xf>
    <xf numFmtId="0" fontId="6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177" fontId="1" fillId="2" borderId="3" xfId="0" applyNumberFormat="1" applyFont="1" applyFill="1" applyBorder="1" applyAlignment="1"/>
    <xf numFmtId="0" fontId="1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5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distributed"/>
    </xf>
    <xf numFmtId="0" fontId="3" fillId="6" borderId="10" xfId="0" applyFont="1" applyFill="1" applyBorder="1" applyAlignment="1">
      <alignment horizontal="center"/>
    </xf>
    <xf numFmtId="0" fontId="0" fillId="7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0" fillId="9" borderId="1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10" borderId="7" xfId="0" applyFont="1" applyFill="1" applyBorder="1" applyAlignment="1" applyProtection="1">
      <alignment horizontal="center"/>
      <protection locked="0"/>
    </xf>
    <xf numFmtId="0" fontId="1" fillId="10" borderId="10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11" borderId="7" xfId="0" applyFont="1" applyFill="1" applyBorder="1" applyAlignment="1" applyProtection="1">
      <alignment horizontal="center"/>
      <protection locked="0"/>
    </xf>
    <xf numFmtId="0" fontId="1" fillId="11" borderId="10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3" borderId="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2" borderId="17" xfId="0" applyFont="1" applyFill="1" applyBorder="1" applyAlignment="1"/>
    <xf numFmtId="0" fontId="9" fillId="2" borderId="0" xfId="0" applyFont="1" applyFill="1" applyAlignment="1">
      <alignment horizontal="center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3" fillId="5" borderId="2" xfId="0" applyFont="1" applyFill="1" applyBorder="1" applyAlignment="1">
      <alignment horizontal="center"/>
    </xf>
    <xf numFmtId="178" fontId="1" fillId="2" borderId="0" xfId="0" applyNumberFormat="1" applyFont="1" applyFill="1" applyBorder="1" applyAlignment="1"/>
    <xf numFmtId="0" fontId="1" fillId="15" borderId="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16" borderId="8" xfId="0" applyFont="1" applyFill="1" applyBorder="1" applyAlignment="1">
      <alignment horizontal="center"/>
    </xf>
    <xf numFmtId="0" fontId="1" fillId="16" borderId="1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16" borderId="23" xfId="0" applyFont="1" applyFill="1" applyBorder="1" applyAlignment="1">
      <alignment horizontal="center"/>
    </xf>
    <xf numFmtId="0" fontId="1" fillId="16" borderId="24" xfId="0" applyFont="1" applyFill="1" applyBorder="1" applyAlignment="1">
      <alignment horizontal="center"/>
    </xf>
    <xf numFmtId="177" fontId="1" fillId="4" borderId="0" xfId="0" applyNumberFormat="1" applyFont="1" applyFill="1" applyBorder="1" applyAlignment="1"/>
    <xf numFmtId="0" fontId="1" fillId="17" borderId="1" xfId="0" applyFont="1" applyFill="1" applyBorder="1" applyAlignment="1">
      <alignment horizontal="center"/>
    </xf>
    <xf numFmtId="0" fontId="1" fillId="4" borderId="0" xfId="0" applyFont="1" applyFill="1" applyBorder="1" applyAlignme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66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J61"/>
  <sheetViews>
    <sheetView zoomScale="95" zoomScaleNormal="95" topLeftCell="A16" workbookViewId="0">
      <selection activeCell="Q58" sqref="Q58"/>
    </sheetView>
  </sheetViews>
  <sheetFormatPr defaultColWidth="9" defaultRowHeight="13.5"/>
  <cols>
    <col min="1" max="1" width="3.1047619047619" style="2"/>
    <col min="2" max="2" width="9.31428571428571" style="2"/>
    <col min="3" max="3" width="17.8285714285714" style="4"/>
    <col min="4" max="4" width="1.8952380952381" style="4"/>
    <col min="5" max="5" width="17.0095238095238" style="4"/>
    <col min="6" max="7" width="6.07619047619048" style="4"/>
    <col min="8" max="8" width="3.5047619047619" style="2"/>
    <col min="9" max="9" width="13.2380952380952" style="4"/>
    <col min="10" max="10" width="7.83809523809524" style="4"/>
    <col min="11" max="11" width="19.4380952380952" style="4"/>
    <col min="12" max="12" width="7.97142857142857" style="4"/>
    <col min="13" max="13" width="19.0285714285714" style="4"/>
    <col min="14" max="14" width="6.75238095238095" style="4"/>
    <col min="15" max="15" width="16.2" style="4"/>
    <col min="16" max="16" width="6.60952380952381" style="4"/>
    <col min="17" max="17" width="17.2857142857143" style="4"/>
    <col min="18" max="18" width="10.2571428571429" style="4"/>
    <col min="19" max="19" width="15.6571428571429" style="4"/>
    <col min="20" max="21" width="10.2571428571429" style="4"/>
    <col min="22" max="22" width="73.5714285714286" style="4"/>
    <col min="23" max="25" width="10.2571428571429" style="4"/>
    <col min="26" max="1025" width="10.2571428571429" style="2"/>
  </cols>
  <sheetData>
    <row r="1" s="1" customFormat="1" spans="1:1024">
      <c r="A1"/>
      <c r="B1" s="83"/>
      <c r="C1" s="10"/>
      <c r="D1" s="10"/>
      <c r="E1" s="10"/>
      <c r="F1" s="10"/>
      <c r="G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AMG1" s="2"/>
      <c r="AMH1" s="2"/>
      <c r="AMI1" s="2"/>
      <c r="AMJ1" s="2"/>
    </row>
    <row r="2" spans="3:1024">
      <c r="C2" s="12" t="s">
        <v>0</v>
      </c>
      <c r="D2" s="12"/>
      <c r="E2" s="12"/>
      <c r="F2" s="13" t="s">
        <v>1</v>
      </c>
      <c r="G2" s="13"/>
      <c r="H2" s="1"/>
      <c r="I2" s="1"/>
      <c r="J2" s="10"/>
      <c r="K2" s="39" t="s">
        <v>2</v>
      </c>
      <c r="L2" s="39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3:1024">
      <c r="C3" s="14" t="str">
        <f>'sinu nimi'!D3</f>
        <v>Saksamaa</v>
      </c>
      <c r="D3" s="25" t="s">
        <v>3</v>
      </c>
      <c r="E3" s="14" t="str">
        <f>'sinu nimi'!F3</f>
        <v>Sotimaa</v>
      </c>
      <c r="F3" s="84" t="s">
        <v>4</v>
      </c>
      <c r="G3" s="84" t="s">
        <v>4</v>
      </c>
      <c r="H3" s="1"/>
      <c r="I3" s="1"/>
      <c r="J3" s="39"/>
      <c r="K3" s="39"/>
      <c r="L3" s="1"/>
      <c r="M3" s="10" t="s">
        <v>5</v>
      </c>
      <c r="N3" s="1"/>
      <c r="O3" s="10" t="s">
        <v>6</v>
      </c>
      <c r="P3" s="1"/>
      <c r="Q3" s="10" t="s">
        <v>7</v>
      </c>
      <c r="R3" s="1"/>
      <c r="S3" s="10" t="s">
        <v>8</v>
      </c>
      <c r="T3" s="1"/>
      <c r="U3" s="1"/>
      <c r="V3" s="1"/>
      <c r="W3" s="2"/>
      <c r="X3" s="2"/>
      <c r="Y3" s="2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ht="14.25" spans="3:1024">
      <c r="C4" s="14" t="str">
        <f>'sinu nimi'!D4</f>
        <v>Hungari</v>
      </c>
      <c r="D4" s="25" t="s">
        <v>3</v>
      </c>
      <c r="E4" s="14" t="str">
        <f>'sinu nimi'!F4</f>
        <v>Sveits</v>
      </c>
      <c r="F4" s="84" t="s">
        <v>4</v>
      </c>
      <c r="G4" s="84" t="s">
        <v>4</v>
      </c>
      <c r="H4" s="1"/>
      <c r="I4" s="1"/>
      <c r="J4" s="40"/>
      <c r="K4" s="41" t="s">
        <v>9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ht="14.25" spans="3:1024">
      <c r="C5" s="14" t="str">
        <f>'sinu nimi'!D5</f>
        <v>Sotimaa</v>
      </c>
      <c r="D5" s="25" t="s">
        <v>3</v>
      </c>
      <c r="E5" s="14" t="str">
        <f>'sinu nimi'!F5</f>
        <v>Sveits</v>
      </c>
      <c r="F5" s="84" t="s">
        <v>4</v>
      </c>
      <c r="G5" s="84" t="s">
        <v>4</v>
      </c>
      <c r="H5" s="1"/>
      <c r="I5" s="1"/>
      <c r="J5" s="43" t="s">
        <v>10</v>
      </c>
      <c r="K5" s="86" t="s">
        <v>4</v>
      </c>
      <c r="L5" s="20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ht="14.25" spans="3:1024">
      <c r="C6" s="14" t="str">
        <f>'sinu nimi'!D6</f>
        <v>Saksamaa</v>
      </c>
      <c r="D6" s="25" t="s">
        <v>3</v>
      </c>
      <c r="E6" s="14" t="str">
        <f>'sinu nimi'!F6</f>
        <v>Hungari</v>
      </c>
      <c r="F6" s="84" t="s">
        <v>4</v>
      </c>
      <c r="G6" s="84" t="s">
        <v>4</v>
      </c>
      <c r="H6" s="1"/>
      <c r="I6" s="1"/>
      <c r="J6" s="46" t="s">
        <v>11</v>
      </c>
      <c r="K6" s="87" t="s">
        <v>4</v>
      </c>
      <c r="L6" s="88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ht="14.25" spans="3:1024">
      <c r="C7" s="14" t="str">
        <f>'sinu nimi'!D7</f>
        <v>Sveits</v>
      </c>
      <c r="D7" s="25" t="s">
        <v>3</v>
      </c>
      <c r="E7" s="14" t="str">
        <f>'sinu nimi'!F7</f>
        <v>Saksamaa</v>
      </c>
      <c r="F7" s="84" t="s">
        <v>4</v>
      </c>
      <c r="G7" s="84" t="s">
        <v>4</v>
      </c>
      <c r="H7" s="1"/>
      <c r="I7" s="1"/>
      <c r="J7" s="10"/>
      <c r="K7" s="10"/>
      <c r="L7" s="88"/>
      <c r="M7" s="93" t="s">
        <v>4</v>
      </c>
      <c r="N7" s="20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ht="14.25" spans="3:1024">
      <c r="C8" s="14" t="str">
        <f>'sinu nimi'!D8</f>
        <v>Sotimaa</v>
      </c>
      <c r="D8" s="25" t="s">
        <v>3</v>
      </c>
      <c r="E8" s="14" t="str">
        <f>'sinu nimi'!F8</f>
        <v>Hungari</v>
      </c>
      <c r="F8" s="84" t="s">
        <v>4</v>
      </c>
      <c r="G8" s="84" t="s">
        <v>4</v>
      </c>
      <c r="H8" s="1"/>
      <c r="I8" s="1"/>
      <c r="J8" s="10"/>
      <c r="K8" s="49" t="s">
        <v>12</v>
      </c>
      <c r="L8" s="88"/>
      <c r="M8" s="93" t="s">
        <v>4</v>
      </c>
      <c r="N8" s="88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="1" customFormat="1" ht="14.25" spans="1:1024">
      <c r="A9"/>
      <c r="B9" s="83"/>
      <c r="C9" s="10"/>
      <c r="D9" s="10"/>
      <c r="E9" s="10"/>
      <c r="F9" s="10"/>
      <c r="G9" s="10"/>
      <c r="I9" s="10"/>
      <c r="J9" s="43" t="s">
        <v>13</v>
      </c>
      <c r="K9" s="86" t="s">
        <v>4</v>
      </c>
      <c r="L9" s="89"/>
      <c r="M9" s="10"/>
      <c r="N9" s="88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AMG9" s="2"/>
      <c r="AMH9" s="2"/>
      <c r="AMI9" s="2"/>
      <c r="AMJ9" s="2"/>
    </row>
    <row r="10" ht="14.25" spans="3:1024">
      <c r="C10" s="12" t="s">
        <v>14</v>
      </c>
      <c r="D10" s="12"/>
      <c r="E10" s="12"/>
      <c r="F10" s="13" t="s">
        <v>1</v>
      </c>
      <c r="G10" s="13"/>
      <c r="H10" s="1"/>
      <c r="I10" s="10" t="s">
        <v>15</v>
      </c>
      <c r="J10" s="51" t="s">
        <v>16</v>
      </c>
      <c r="K10" s="87" t="s">
        <v>4</v>
      </c>
      <c r="L10" s="10"/>
      <c r="M10" s="10"/>
      <c r="N10" s="88"/>
      <c r="O10" s="10"/>
      <c r="P10" s="1"/>
      <c r="Q10" s="1"/>
      <c r="R10" s="1"/>
      <c r="S10" s="1"/>
      <c r="T10" s="1"/>
      <c r="U10" s="1"/>
      <c r="V10" s="1"/>
      <c r="W10" s="2"/>
      <c r="X10" s="2"/>
      <c r="Y10" s="2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ht="14.25" spans="3:1024">
      <c r="C11" s="14" t="str">
        <f>'sinu nimi'!D11</f>
        <v>Hispaania</v>
      </c>
      <c r="D11" s="25" t="s">
        <v>3</v>
      </c>
      <c r="E11" s="14" t="str">
        <f>'sinu nimi'!F11</f>
        <v>Horvaatia</v>
      </c>
      <c r="F11" s="84" t="s">
        <v>4</v>
      </c>
      <c r="G11" s="84" t="s">
        <v>4</v>
      </c>
      <c r="H11" s="1"/>
      <c r="I11" s="1"/>
      <c r="J11" s="10"/>
      <c r="K11" s="10"/>
      <c r="L11" s="1"/>
      <c r="M11" s="10"/>
      <c r="N11" s="88"/>
      <c r="O11" s="93" t="s">
        <v>4</v>
      </c>
      <c r="P11" s="20"/>
      <c r="Q11" s="1"/>
      <c r="R11" s="1"/>
      <c r="S11" s="1"/>
      <c r="T11" s="1"/>
      <c r="U11" s="1"/>
      <c r="V11" s="1"/>
      <c r="W11" s="2"/>
      <c r="X11" s="2"/>
      <c r="Y11" s="2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ht="14.25" spans="3:1024">
      <c r="C12" s="14" t="str">
        <f>'sinu nimi'!D12</f>
        <v>Itaalia</v>
      </c>
      <c r="D12" s="25" t="s">
        <v>3</v>
      </c>
      <c r="E12" s="14" t="str">
        <f>'sinu nimi'!F12</f>
        <v>Albaania</v>
      </c>
      <c r="F12" s="84" t="s">
        <v>4</v>
      </c>
      <c r="G12" s="84" t="s">
        <v>4</v>
      </c>
      <c r="H12" s="1"/>
      <c r="I12" s="1"/>
      <c r="J12" s="10"/>
      <c r="K12" s="49" t="s">
        <v>9</v>
      </c>
      <c r="L12" s="1"/>
      <c r="M12" s="10"/>
      <c r="N12" s="88"/>
      <c r="O12" s="93" t="s">
        <v>4</v>
      </c>
      <c r="P12" s="88"/>
      <c r="Q12" s="1"/>
      <c r="R12" s="1"/>
      <c r="S12" s="1"/>
      <c r="T12" s="1"/>
      <c r="U12" s="1"/>
      <c r="V12" s="1"/>
      <c r="W12" s="2"/>
      <c r="X12" s="2"/>
      <c r="Y12" s="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ht="14.25" spans="3:1024">
      <c r="C13" s="14" t="str">
        <f>'sinu nimi'!D13</f>
        <v>Horvaatia</v>
      </c>
      <c r="D13" s="25" t="s">
        <v>3</v>
      </c>
      <c r="E13" s="14" t="str">
        <f>'sinu nimi'!F13</f>
        <v>Albaania</v>
      </c>
      <c r="F13" s="84" t="s">
        <v>4</v>
      </c>
      <c r="G13" s="84" t="s">
        <v>4</v>
      </c>
      <c r="H13" s="1"/>
      <c r="I13" s="1"/>
      <c r="J13" s="43" t="s">
        <v>17</v>
      </c>
      <c r="K13" s="90" t="s">
        <v>4</v>
      </c>
      <c r="L13" s="20"/>
      <c r="M13" s="10"/>
      <c r="N13" s="88"/>
      <c r="O13" s="10"/>
      <c r="P13" s="88"/>
      <c r="Q13" s="1"/>
      <c r="R13" s="1"/>
      <c r="S13" s="1"/>
      <c r="T13" s="1"/>
      <c r="U13" s="1"/>
      <c r="V13" s="1"/>
      <c r="W13" s="2"/>
      <c r="X13" s="2"/>
      <c r="Y13" s="2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ht="14.25" spans="3:1024">
      <c r="C14" s="14" t="str">
        <f>'sinu nimi'!D14</f>
        <v>Hispaania</v>
      </c>
      <c r="D14" s="25" t="s">
        <v>3</v>
      </c>
      <c r="E14" s="14" t="str">
        <f>'sinu nimi'!F14</f>
        <v>Itaalia</v>
      </c>
      <c r="F14" s="84" t="s">
        <v>4</v>
      </c>
      <c r="G14" s="84" t="s">
        <v>4</v>
      </c>
      <c r="H14" s="1"/>
      <c r="I14" s="10"/>
      <c r="J14" s="52" t="s">
        <v>18</v>
      </c>
      <c r="K14" s="91" t="s">
        <v>4</v>
      </c>
      <c r="L14" s="88"/>
      <c r="M14" s="10"/>
      <c r="N14" s="88"/>
      <c r="O14" s="10"/>
      <c r="P14" s="88"/>
      <c r="Q14" s="1"/>
      <c r="R14" s="1"/>
      <c r="S14" s="1"/>
      <c r="T14" s="1"/>
      <c r="U14" s="1"/>
      <c r="V14" s="1"/>
      <c r="W14" s="2"/>
      <c r="X14" s="2"/>
      <c r="Y14" s="2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ht="14.25" spans="3:1024">
      <c r="C15" s="14" t="str">
        <f>'sinu nimi'!D15</f>
        <v>Horvaatia</v>
      </c>
      <c r="D15" s="25" t="s">
        <v>3</v>
      </c>
      <c r="E15" s="14" t="str">
        <f>'sinu nimi'!F15</f>
        <v>Itaalia</v>
      </c>
      <c r="F15" s="84" t="s">
        <v>4</v>
      </c>
      <c r="G15" s="84" t="s">
        <v>4</v>
      </c>
      <c r="H15" s="1"/>
      <c r="I15" s="1"/>
      <c r="J15" s="10"/>
      <c r="K15" s="10"/>
      <c r="L15" s="88"/>
      <c r="M15" s="93" t="s">
        <v>4</v>
      </c>
      <c r="N15" s="89"/>
      <c r="O15" s="10"/>
      <c r="P15" s="88"/>
      <c r="Q15" s="1"/>
      <c r="R15" s="1"/>
      <c r="S15" s="1"/>
      <c r="T15" s="1"/>
      <c r="U15" s="1"/>
      <c r="V15" s="1"/>
      <c r="W15" s="2"/>
      <c r="X15" s="2"/>
      <c r="Y15" s="2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ht="14.25" spans="3:1024">
      <c r="C16" s="14" t="str">
        <f>'sinu nimi'!D16</f>
        <v>Albaania</v>
      </c>
      <c r="D16" s="25" t="s">
        <v>3</v>
      </c>
      <c r="E16" s="14" t="str">
        <f>'sinu nimi'!F16</f>
        <v>Hispaania</v>
      </c>
      <c r="F16" s="84" t="s">
        <v>4</v>
      </c>
      <c r="G16" s="84" t="s">
        <v>4</v>
      </c>
      <c r="H16" s="1"/>
      <c r="I16" s="1"/>
      <c r="J16" s="10"/>
      <c r="K16" s="49" t="s">
        <v>12</v>
      </c>
      <c r="L16" s="88"/>
      <c r="M16" s="93" t="s">
        <v>4</v>
      </c>
      <c r="N16" s="1"/>
      <c r="O16" s="10"/>
      <c r="P16" s="88"/>
      <c r="Q16" s="1"/>
      <c r="R16" s="1"/>
      <c r="S16" s="1"/>
      <c r="T16" s="1"/>
      <c r="U16" s="1"/>
      <c r="V16" s="1"/>
      <c r="W16" s="2"/>
      <c r="X16" s="2"/>
      <c r="Y16" s="2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="1" customFormat="1" ht="14.25" spans="1:1024">
      <c r="A17"/>
      <c r="B17" s="83"/>
      <c r="C17" s="10"/>
      <c r="D17" s="10"/>
      <c r="E17" s="10"/>
      <c r="F17" s="10"/>
      <c r="G17" s="10"/>
      <c r="I17" s="10"/>
      <c r="J17" s="43" t="s">
        <v>19</v>
      </c>
      <c r="K17" s="90" t="s">
        <v>4</v>
      </c>
      <c r="L17" s="89"/>
      <c r="M17" s="10"/>
      <c r="N17" s="10"/>
      <c r="O17" s="10"/>
      <c r="P17" s="88"/>
      <c r="Q17" s="10"/>
      <c r="R17" s="10"/>
      <c r="S17" s="10"/>
      <c r="T17" s="10"/>
      <c r="U17" s="10"/>
      <c r="V17" s="10"/>
      <c r="W17" s="10"/>
      <c r="X17" s="10"/>
      <c r="Y17" s="10"/>
      <c r="AMG17" s="2"/>
      <c r="AMH17" s="2"/>
      <c r="AMI17" s="2"/>
      <c r="AMJ17" s="2"/>
    </row>
    <row r="18" ht="14.25" spans="3:1024">
      <c r="C18" s="12" t="s">
        <v>20</v>
      </c>
      <c r="D18" s="12"/>
      <c r="E18" s="12"/>
      <c r="F18" s="13" t="s">
        <v>1</v>
      </c>
      <c r="G18" s="13"/>
      <c r="H18" s="1"/>
      <c r="I18" s="10" t="s">
        <v>15</v>
      </c>
      <c r="J18" s="53" t="s">
        <v>21</v>
      </c>
      <c r="K18" s="91" t="s">
        <v>4</v>
      </c>
      <c r="L18" s="1"/>
      <c r="M18" s="10"/>
      <c r="N18" s="1"/>
      <c r="O18" s="10"/>
      <c r="P18" s="88"/>
      <c r="Q18" s="1"/>
      <c r="R18" s="1"/>
      <c r="S18" s="1"/>
      <c r="T18" s="1"/>
      <c r="U18" s="1"/>
      <c r="V18" s="1"/>
      <c r="W18" s="2"/>
      <c r="X18" s="2"/>
      <c r="Y18" s="2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ht="14.25" spans="3:1024">
      <c r="C19" s="14" t="str">
        <f>'sinu nimi'!D19</f>
        <v>Serbia</v>
      </c>
      <c r="D19" s="25" t="s">
        <v>3</v>
      </c>
      <c r="E19" s="14" t="str">
        <f>'sinu nimi'!F19</f>
        <v>Inglismaa</v>
      </c>
      <c r="F19" s="84" t="s">
        <v>4</v>
      </c>
      <c r="G19" s="84" t="s">
        <v>4</v>
      </c>
      <c r="H19" s="1"/>
      <c r="I19" s="1"/>
      <c r="J19" s="10"/>
      <c r="K19" s="10"/>
      <c r="L19" s="1"/>
      <c r="M19" s="10"/>
      <c r="N19" s="1"/>
      <c r="O19" s="10"/>
      <c r="P19" s="88"/>
      <c r="Q19" s="93" t="s">
        <v>4</v>
      </c>
      <c r="R19" s="20"/>
      <c r="S19" s="93" t="s">
        <v>4</v>
      </c>
      <c r="T19" s="1"/>
      <c r="U19" s="1"/>
      <c r="V19" s="1"/>
      <c r="W19" s="2"/>
      <c r="X19" s="2"/>
      <c r="Y19" s="2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ht="14.25" spans="3:1024">
      <c r="C20" s="14" t="str">
        <f>'sinu nimi'!D20</f>
        <v>Sloveenia</v>
      </c>
      <c r="D20" s="25" t="s">
        <v>3</v>
      </c>
      <c r="E20" s="14" t="str">
        <f>'sinu nimi'!F20</f>
        <v>Taani</v>
      </c>
      <c r="F20" s="84" t="s">
        <v>4</v>
      </c>
      <c r="G20" s="84" t="s">
        <v>4</v>
      </c>
      <c r="H20" s="1"/>
      <c r="I20" s="1"/>
      <c r="J20" s="10"/>
      <c r="K20" s="49" t="s">
        <v>22</v>
      </c>
      <c r="L20" s="1"/>
      <c r="M20" s="10"/>
      <c r="N20" s="1"/>
      <c r="O20" s="10"/>
      <c r="P20" s="88"/>
      <c r="Q20" s="93" t="s">
        <v>4</v>
      </c>
      <c r="R20" s="1"/>
      <c r="S20" s="2"/>
      <c r="T20" s="1"/>
      <c r="U20" s="1"/>
      <c r="V20" s="1"/>
      <c r="W20" s="2"/>
      <c r="X20" s="2"/>
      <c r="Y20" s="2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ht="14.25" spans="3:1024">
      <c r="C21" s="14" t="str">
        <f>'sinu nimi'!D21</f>
        <v>Taani</v>
      </c>
      <c r="D21" s="25" t="s">
        <v>3</v>
      </c>
      <c r="E21" s="14" t="str">
        <f>'sinu nimi'!F21</f>
        <v>Inglismaa</v>
      </c>
      <c r="F21" s="84" t="s">
        <v>4</v>
      </c>
      <c r="G21" s="84" t="s">
        <v>4</v>
      </c>
      <c r="H21" s="1"/>
      <c r="I21" s="1"/>
      <c r="J21" s="43" t="s">
        <v>23</v>
      </c>
      <c r="K21" s="90" t="s">
        <v>4</v>
      </c>
      <c r="L21" s="20"/>
      <c r="M21" s="10"/>
      <c r="N21" s="1"/>
      <c r="O21" s="10"/>
      <c r="P21" s="88"/>
      <c r="Q21" s="1"/>
      <c r="R21" s="1"/>
      <c r="S21" s="1"/>
      <c r="T21" s="1"/>
      <c r="U21" s="1"/>
      <c r="V21" s="1"/>
      <c r="W21" s="2"/>
      <c r="X21" s="2"/>
      <c r="Y21" s="2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ht="14.25" spans="3:1024">
      <c r="C22" s="14" t="str">
        <f>'sinu nimi'!D22</f>
        <v>Sloveenia</v>
      </c>
      <c r="D22" s="25" t="s">
        <v>3</v>
      </c>
      <c r="E22" s="14" t="str">
        <f>'sinu nimi'!F22</f>
        <v>Serbia</v>
      </c>
      <c r="F22" s="84" t="s">
        <v>4</v>
      </c>
      <c r="G22" s="84" t="s">
        <v>4</v>
      </c>
      <c r="H22" s="1"/>
      <c r="I22" s="10"/>
      <c r="J22" s="52" t="s">
        <v>24</v>
      </c>
      <c r="K22" s="91" t="s">
        <v>4</v>
      </c>
      <c r="L22" s="88"/>
      <c r="M22" s="10"/>
      <c r="N22" s="1"/>
      <c r="O22" s="10"/>
      <c r="P22" s="88"/>
      <c r="Q22" s="1"/>
      <c r="R22" s="1"/>
      <c r="S22" s="1"/>
      <c r="T22" s="1"/>
      <c r="U22" s="1"/>
      <c r="V22" s="1"/>
      <c r="W22" s="2"/>
      <c r="X22" s="2"/>
      <c r="Y22" s="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ht="14.25" spans="3:1024">
      <c r="C23" s="14" t="str">
        <f>'sinu nimi'!D23</f>
        <v>Inglismaa</v>
      </c>
      <c r="D23" s="25" t="s">
        <v>3</v>
      </c>
      <c r="E23" s="14" t="str">
        <f>'sinu nimi'!F23</f>
        <v>Sloveenia</v>
      </c>
      <c r="F23" s="84" t="s">
        <v>4</v>
      </c>
      <c r="G23" s="84" t="s">
        <v>4</v>
      </c>
      <c r="H23" s="1"/>
      <c r="I23" s="1"/>
      <c r="J23" s="10"/>
      <c r="K23" s="10"/>
      <c r="L23" s="88"/>
      <c r="M23" s="93" t="s">
        <v>4</v>
      </c>
      <c r="N23" s="20"/>
      <c r="O23" s="10"/>
      <c r="P23" s="88"/>
      <c r="Q23" s="1"/>
      <c r="R23" s="1"/>
      <c r="S23" s="1"/>
      <c r="T23" s="1"/>
      <c r="U23" s="1"/>
      <c r="V23" s="1"/>
      <c r="W23" s="2"/>
      <c r="X23" s="2"/>
      <c r="Y23" s="2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ht="14.25" spans="3:1024">
      <c r="C24" s="14" t="str">
        <f>'sinu nimi'!D24</f>
        <v>Taani</v>
      </c>
      <c r="D24" s="25" t="s">
        <v>3</v>
      </c>
      <c r="E24" s="14" t="str">
        <f>'sinu nimi'!F24</f>
        <v>Serbia</v>
      </c>
      <c r="F24" s="84" t="s">
        <v>4</v>
      </c>
      <c r="G24" s="84" t="s">
        <v>4</v>
      </c>
      <c r="H24" s="1"/>
      <c r="I24" s="1"/>
      <c r="J24" s="10"/>
      <c r="K24" s="49" t="s">
        <v>22</v>
      </c>
      <c r="L24" s="88"/>
      <c r="M24" s="93" t="s">
        <v>4</v>
      </c>
      <c r="N24" s="88"/>
      <c r="O24" s="10"/>
      <c r="P24" s="88"/>
      <c r="Q24" s="1"/>
      <c r="R24" s="1"/>
      <c r="S24" s="1"/>
      <c r="T24" s="1"/>
      <c r="U24" s="1"/>
      <c r="V24" s="1"/>
      <c r="W24" s="2"/>
      <c r="X24" s="2"/>
      <c r="Y24" s="2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ht="14.25" spans="3:1024">
      <c r="C25" s="10"/>
      <c r="D25" s="10"/>
      <c r="E25" s="10"/>
      <c r="F25" s="10"/>
      <c r="G25" s="10"/>
      <c r="H25" s="1"/>
      <c r="I25" s="1"/>
      <c r="J25" s="43" t="s">
        <v>25</v>
      </c>
      <c r="K25" s="90" t="s">
        <v>4</v>
      </c>
      <c r="L25" s="89"/>
      <c r="M25" s="10"/>
      <c r="N25" s="88"/>
      <c r="O25" s="10"/>
      <c r="P25" s="88"/>
      <c r="Q25" s="1"/>
      <c r="R25" s="1"/>
      <c r="S25" s="1"/>
      <c r="T25" s="1"/>
      <c r="U25" s="1"/>
      <c r="V25" s="1"/>
      <c r="W25" s="2"/>
      <c r="X25" s="2"/>
      <c r="Y25" s="2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ht="14.25" spans="3:1024">
      <c r="C26" s="12" t="s">
        <v>26</v>
      </c>
      <c r="D26" s="12"/>
      <c r="E26" s="12"/>
      <c r="F26" s="13" t="s">
        <v>1</v>
      </c>
      <c r="G26" s="13"/>
      <c r="H26" s="1"/>
      <c r="I26" s="10" t="s">
        <v>15</v>
      </c>
      <c r="J26" s="53" t="s">
        <v>27</v>
      </c>
      <c r="K26" s="91" t="s">
        <v>4</v>
      </c>
      <c r="L26" s="1"/>
      <c r="M26" s="10"/>
      <c r="N26" s="88"/>
      <c r="O26" s="10"/>
      <c r="P26" s="88"/>
      <c r="Q26" s="1"/>
      <c r="R26" s="1"/>
      <c r="S26" s="1"/>
      <c r="T26" s="1"/>
      <c r="U26" s="1"/>
      <c r="V26" s="1"/>
      <c r="W26" s="2"/>
      <c r="X26" s="2"/>
      <c r="Y26" s="2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ht="14.25" spans="3:1024">
      <c r="C27" s="14" t="str">
        <f>'sinu nimi'!D27</f>
        <v>Poola</v>
      </c>
      <c r="D27" s="25" t="s">
        <v>3</v>
      </c>
      <c r="E27" s="14" t="str">
        <f>'sinu nimi'!F27</f>
        <v>Holland</v>
      </c>
      <c r="F27" s="84" t="s">
        <v>4</v>
      </c>
      <c r="G27" s="84" t="s">
        <v>4</v>
      </c>
      <c r="H27" s="1"/>
      <c r="I27" s="1"/>
      <c r="J27" s="10"/>
      <c r="K27" s="10"/>
      <c r="L27" s="1"/>
      <c r="M27" s="10"/>
      <c r="N27" s="88"/>
      <c r="O27" s="93" t="s">
        <v>4</v>
      </c>
      <c r="P27" s="89"/>
      <c r="Q27" s="1"/>
      <c r="R27" s="1"/>
      <c r="S27" s="1"/>
      <c r="T27" s="1"/>
      <c r="U27" s="1"/>
      <c r="V27" s="1"/>
      <c r="W27" s="2"/>
      <c r="X27" s="2"/>
      <c r="Y27" s="2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ht="14.25" spans="3:1024">
      <c r="C28" s="14" t="str">
        <f>'sinu nimi'!D28</f>
        <v>Austria</v>
      </c>
      <c r="D28" s="25" t="s">
        <v>3</v>
      </c>
      <c r="E28" s="14" t="str">
        <f>'sinu nimi'!F28</f>
        <v>Prantsusmaa</v>
      </c>
      <c r="F28" s="84" t="s">
        <v>4</v>
      </c>
      <c r="G28" s="84" t="s">
        <v>4</v>
      </c>
      <c r="H28" s="1"/>
      <c r="I28" s="1"/>
      <c r="J28" s="10"/>
      <c r="K28" s="49" t="s">
        <v>28</v>
      </c>
      <c r="L28" s="1"/>
      <c r="M28" s="10"/>
      <c r="N28" s="88"/>
      <c r="O28" s="93" t="s">
        <v>4</v>
      </c>
      <c r="P28" s="1"/>
      <c r="Q28" s="1"/>
      <c r="R28" s="1"/>
      <c r="S28" s="1"/>
      <c r="T28" s="1"/>
      <c r="U28" s="1"/>
      <c r="V28" s="1"/>
      <c r="W28" s="2"/>
      <c r="X28" s="2"/>
      <c r="Y28" s="2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ht="14.25" spans="3:1024">
      <c r="C29" s="14" t="str">
        <f>'sinu nimi'!D29</f>
        <v>Poola</v>
      </c>
      <c r="D29" s="25" t="s">
        <v>3</v>
      </c>
      <c r="E29" s="14" t="str">
        <f>'sinu nimi'!F29</f>
        <v>Austria</v>
      </c>
      <c r="F29" s="84" t="s">
        <v>4</v>
      </c>
      <c r="G29" s="84" t="s">
        <v>4</v>
      </c>
      <c r="H29" s="1"/>
      <c r="I29" s="1"/>
      <c r="J29" s="43" t="s">
        <v>29</v>
      </c>
      <c r="K29" s="90" t="s">
        <v>4</v>
      </c>
      <c r="L29" s="20"/>
      <c r="M29" s="10"/>
      <c r="N29" s="88"/>
      <c r="O29" s="10"/>
      <c r="P29" s="1"/>
      <c r="Q29" s="1"/>
      <c r="R29" s="1"/>
      <c r="S29" s="1"/>
      <c r="T29" s="1"/>
      <c r="U29" s="1"/>
      <c r="V29" s="1"/>
      <c r="W29" s="1"/>
      <c r="X29" s="1"/>
      <c r="Y29" s="2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ht="14.25" spans="3:1024">
      <c r="C30" s="14" t="str">
        <f>'sinu nimi'!D30</f>
        <v>Holland</v>
      </c>
      <c r="D30" s="25" t="s">
        <v>3</v>
      </c>
      <c r="E30" s="14" t="str">
        <f>'sinu nimi'!F30</f>
        <v>Prantsusmaa</v>
      </c>
      <c r="F30" s="84" t="s">
        <v>4</v>
      </c>
      <c r="G30" s="84" t="s">
        <v>4</v>
      </c>
      <c r="H30" s="1"/>
      <c r="I30" s="10"/>
      <c r="J30" s="54" t="s">
        <v>30</v>
      </c>
      <c r="K30" s="91" t="s">
        <v>4</v>
      </c>
      <c r="L30" s="88"/>
      <c r="M30" s="10"/>
      <c r="N30" s="88"/>
      <c r="O30" s="1"/>
      <c r="P30" s="1"/>
      <c r="Q30" s="1"/>
      <c r="R30" s="1"/>
      <c r="S30" s="1"/>
      <c r="T30" s="1"/>
      <c r="U30" s="1"/>
      <c r="V30" s="1"/>
      <c r="W30" s="1"/>
      <c r="X30" s="1"/>
      <c r="Y30" s="2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ht="14.25" spans="3:1024">
      <c r="C31" s="14" t="str">
        <f>'sinu nimi'!D31</f>
        <v>Holland</v>
      </c>
      <c r="D31" s="25" t="s">
        <v>3</v>
      </c>
      <c r="E31" s="14" t="str">
        <f>'sinu nimi'!F31</f>
        <v>Austria</v>
      </c>
      <c r="F31" s="84" t="s">
        <v>4</v>
      </c>
      <c r="G31" s="84" t="s">
        <v>4</v>
      </c>
      <c r="H31" s="1"/>
      <c r="I31" s="1"/>
      <c r="J31" s="10"/>
      <c r="K31" s="10"/>
      <c r="L31" s="88"/>
      <c r="M31" s="93" t="s">
        <v>4</v>
      </c>
      <c r="N31" s="89"/>
      <c r="O31" s="1"/>
      <c r="P31" s="1"/>
      <c r="Q31" s="1"/>
      <c r="R31" s="1"/>
      <c r="S31" s="1"/>
      <c r="T31" s="1"/>
      <c r="U31" s="1"/>
      <c r="V31" s="1"/>
      <c r="W31" s="1"/>
      <c r="X31" s="1"/>
      <c r="Y31" s="2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ht="14.25" spans="3:1024">
      <c r="C32" s="14" t="str">
        <f>'sinu nimi'!D32</f>
        <v>Prantsusmaa</v>
      </c>
      <c r="D32" s="25" t="s">
        <v>3</v>
      </c>
      <c r="E32" s="14" t="str">
        <f>'sinu nimi'!F32</f>
        <v>Poola</v>
      </c>
      <c r="F32" s="84" t="s">
        <v>4</v>
      </c>
      <c r="G32" s="84" t="s">
        <v>4</v>
      </c>
      <c r="H32" s="1"/>
      <c r="I32" s="1"/>
      <c r="J32" s="10"/>
      <c r="K32" s="49" t="s">
        <v>28</v>
      </c>
      <c r="L32" s="88"/>
      <c r="M32" s="93" t="s">
        <v>4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ht="14.25" spans="3:1024">
      <c r="C33" s="10"/>
      <c r="D33" s="10"/>
      <c r="E33" s="10"/>
      <c r="F33" s="10"/>
      <c r="G33" s="10"/>
      <c r="H33" s="1"/>
      <c r="I33" s="1"/>
      <c r="J33" s="43" t="s">
        <v>31</v>
      </c>
      <c r="K33" s="90" t="s">
        <v>4</v>
      </c>
      <c r="L33" s="89"/>
      <c r="M33" s="1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ht="14.25" spans="3:1024">
      <c r="C34" s="12" t="s">
        <v>32</v>
      </c>
      <c r="D34" s="12"/>
      <c r="E34" s="12"/>
      <c r="F34" s="13" t="s">
        <v>1</v>
      </c>
      <c r="G34" s="13"/>
      <c r="H34" s="1"/>
      <c r="I34" s="10" t="s">
        <v>15</v>
      </c>
      <c r="J34" s="53" t="s">
        <v>33</v>
      </c>
      <c r="K34" s="91" t="s">
        <v>4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ht="14.25" spans="3:1024">
      <c r="C35" s="14" t="str">
        <f>'sinu nimi'!D35</f>
        <v>Belgia</v>
      </c>
      <c r="D35" s="25" t="s">
        <v>3</v>
      </c>
      <c r="E35" s="14" t="str">
        <f>'sinu nimi'!F35</f>
        <v>Slovakkia</v>
      </c>
      <c r="F35" s="84" t="s">
        <v>4</v>
      </c>
      <c r="G35" s="84" t="s">
        <v>4</v>
      </c>
      <c r="H35" s="1"/>
      <c r="I35" s="1"/>
      <c r="J35" s="10"/>
      <c r="K35" s="1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3:1024">
      <c r="C36" s="14" t="str">
        <f>'sinu nimi'!D36</f>
        <v>Rumeenia</v>
      </c>
      <c r="D36" s="25" t="s">
        <v>3</v>
      </c>
      <c r="E36" s="14" t="str">
        <f>'sinu nimi'!F36</f>
        <v>Ukraina</v>
      </c>
      <c r="F36" s="84" t="s">
        <v>4</v>
      </c>
      <c r="G36" s="84" t="s">
        <v>4</v>
      </c>
      <c r="H36" s="1"/>
      <c r="I36" s="1"/>
      <c r="J36" s="10"/>
      <c r="K36" s="1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3:1024">
      <c r="C37" s="14" t="str">
        <f>'sinu nimi'!D37</f>
        <v>Slovakkia</v>
      </c>
      <c r="D37" s="25" t="s">
        <v>3</v>
      </c>
      <c r="E37" s="14" t="str">
        <f>'sinu nimi'!F37</f>
        <v>Ukraina</v>
      </c>
      <c r="F37" s="84" t="s">
        <v>4</v>
      </c>
      <c r="G37" s="84" t="s">
        <v>4</v>
      </c>
      <c r="H37" s="1"/>
      <c r="I37" s="1"/>
      <c r="J37" s="10"/>
      <c r="K37" s="1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3:1024">
      <c r="C38" s="14" t="str">
        <f>'sinu nimi'!D38</f>
        <v>Belgia</v>
      </c>
      <c r="D38" s="25" t="s">
        <v>3</v>
      </c>
      <c r="E38" s="14" t="str">
        <f>'sinu nimi'!F38</f>
        <v>Rumeenia</v>
      </c>
      <c r="F38" s="84" t="s">
        <v>4</v>
      </c>
      <c r="G38" s="84" t="s">
        <v>4</v>
      </c>
      <c r="H38" s="1"/>
      <c r="I38" s="1"/>
      <c r="J38" s="10"/>
      <c r="K38" s="1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3:1024">
      <c r="C39" s="14" t="str">
        <f>'sinu nimi'!D39</f>
        <v>Slovakkia</v>
      </c>
      <c r="D39" s="25" t="s">
        <v>3</v>
      </c>
      <c r="E39" s="14" t="str">
        <f>'sinu nimi'!F39</f>
        <v>Rumeenia</v>
      </c>
      <c r="F39" s="84" t="s">
        <v>4</v>
      </c>
      <c r="G39" s="84" t="s">
        <v>4</v>
      </c>
      <c r="H39" s="1"/>
      <c r="I39" s="1"/>
      <c r="J39" s="10"/>
      <c r="K39" s="1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3:1024">
      <c r="C40" s="14" t="str">
        <f>'sinu nimi'!D40</f>
        <v>Ukraina</v>
      </c>
      <c r="D40" s="25" t="s">
        <v>3</v>
      </c>
      <c r="E40" s="14" t="str">
        <f>'sinu nimi'!F40</f>
        <v>Belgia</v>
      </c>
      <c r="F40" s="84" t="s">
        <v>4</v>
      </c>
      <c r="G40" s="84" t="s">
        <v>4</v>
      </c>
      <c r="H40" s="1"/>
      <c r="I40" s="1"/>
      <c r="J40" s="10"/>
      <c r="K40" s="1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3:1024">
      <c r="C41" s="10"/>
      <c r="D41" s="10"/>
      <c r="E41" s="10"/>
      <c r="F41" s="10"/>
      <c r="G41" s="10"/>
      <c r="H41" s="1"/>
      <c r="I41" s="1"/>
      <c r="J41" s="10"/>
      <c r="K41" s="1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3:1024">
      <c r="C42" s="12" t="s">
        <v>34</v>
      </c>
      <c r="D42" s="12"/>
      <c r="E42" s="12"/>
      <c r="F42" s="13" t="s">
        <v>1</v>
      </c>
      <c r="G42" s="13"/>
      <c r="H42" s="1"/>
      <c r="I42" s="1"/>
      <c r="J42" s="10"/>
      <c r="K42" s="1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3:1024">
      <c r="C43" s="14" t="str">
        <f>'sinu nimi'!D43</f>
        <v>Portugal</v>
      </c>
      <c r="D43" s="25" t="s">
        <v>3</v>
      </c>
      <c r="E43" s="14" t="str">
        <f>'sinu nimi'!F43</f>
        <v>Tsehhi</v>
      </c>
      <c r="F43" s="84" t="s">
        <v>4</v>
      </c>
      <c r="G43" s="84" t="s">
        <v>4</v>
      </c>
      <c r="H43" s="1"/>
      <c r="I43" s="1"/>
      <c r="J43" s="10"/>
      <c r="K43" s="1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3:1024">
      <c r="C44" s="14" t="str">
        <f>'sinu nimi'!D44</f>
        <v>Türgi</v>
      </c>
      <c r="D44" s="25" t="s">
        <v>3</v>
      </c>
      <c r="E44" s="14" t="str">
        <f>'sinu nimi'!F44</f>
        <v>Georgia</v>
      </c>
      <c r="F44" s="84" t="s">
        <v>4</v>
      </c>
      <c r="G44" s="84" t="s">
        <v>4</v>
      </c>
      <c r="H44" s="1"/>
      <c r="I44" s="1"/>
      <c r="J44" s="10"/>
      <c r="K44" s="1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3:1024">
      <c r="C45" s="14" t="str">
        <f>'sinu nimi'!D45</f>
        <v>Georgia</v>
      </c>
      <c r="D45" s="25" t="s">
        <v>3</v>
      </c>
      <c r="E45" s="14" t="str">
        <f>'sinu nimi'!F45</f>
        <v>Tsehhi</v>
      </c>
      <c r="F45" s="84" t="s">
        <v>4</v>
      </c>
      <c r="G45" s="84" t="s">
        <v>4</v>
      </c>
      <c r="H45" s="1"/>
      <c r="I45" s="1"/>
      <c r="J45" s="10"/>
      <c r="K45" s="1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3:1024">
      <c r="C46" s="14" t="str">
        <f>'sinu nimi'!D46</f>
        <v>Türgi</v>
      </c>
      <c r="D46" s="25" t="s">
        <v>3</v>
      </c>
      <c r="E46" s="14" t="str">
        <f>'sinu nimi'!F46</f>
        <v>Portugal</v>
      </c>
      <c r="F46" s="84" t="s">
        <v>4</v>
      </c>
      <c r="G46" s="84" t="s">
        <v>4</v>
      </c>
      <c r="H46" s="1"/>
      <c r="I46" s="1"/>
      <c r="J46" s="10"/>
      <c r="K46" s="1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3:1024">
      <c r="C47" s="14" t="str">
        <f>'sinu nimi'!D47</f>
        <v>Tsehhi</v>
      </c>
      <c r="D47" s="25" t="s">
        <v>3</v>
      </c>
      <c r="E47" s="14" t="str">
        <f>'sinu nimi'!F47</f>
        <v>Türgi</v>
      </c>
      <c r="F47" s="84" t="s">
        <v>4</v>
      </c>
      <c r="G47" s="84" t="s">
        <v>4</v>
      </c>
      <c r="H47" s="1"/>
      <c r="I47" s="1"/>
      <c r="J47" s="10"/>
      <c r="K47" s="1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3:1024">
      <c r="C48" s="14" t="str">
        <f>'sinu nimi'!D48</f>
        <v>Georgia</v>
      </c>
      <c r="D48" s="25" t="s">
        <v>3</v>
      </c>
      <c r="E48" s="14" t="str">
        <f>'sinu nimi'!F48</f>
        <v>Portugal</v>
      </c>
      <c r="F48" s="84" t="s">
        <v>4</v>
      </c>
      <c r="G48" s="84" t="s">
        <v>4</v>
      </c>
      <c r="H48" s="1"/>
      <c r="I48" s="1"/>
      <c r="J48" s="10"/>
      <c r="K48" s="1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="1" customFormat="1" spans="2:1024">
      <c r="B49" s="83"/>
      <c r="C49" s="10"/>
      <c r="D49" s="10"/>
      <c r="E49" s="10"/>
      <c r="F49" s="10"/>
      <c r="G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AMG49" s="2"/>
      <c r="AMH49" s="2"/>
      <c r="AMI49" s="2"/>
      <c r="AMJ49" s="2"/>
    </row>
    <row r="50" spans="2:25">
      <c r="B50" s="83"/>
      <c r="C50" s="21" t="s">
        <v>35</v>
      </c>
      <c r="D50" s="21"/>
      <c r="E50" s="21"/>
      <c r="F50" s="21"/>
      <c r="G50" s="21"/>
      <c r="H50" s="85"/>
      <c r="I50" s="85"/>
      <c r="J50" s="85"/>
      <c r="K50" s="85"/>
      <c r="L50" s="92"/>
      <c r="M50" s="94"/>
      <c r="N50" s="85"/>
      <c r="O50" s="85"/>
      <c r="P50" s="85"/>
      <c r="Q50" s="58"/>
      <c r="R50" s="10"/>
      <c r="S50" s="10"/>
      <c r="T50" s="10"/>
      <c r="U50" s="10"/>
      <c r="V50" s="10"/>
      <c r="W50" s="10"/>
      <c r="X50" s="10"/>
      <c r="Y50" s="10"/>
    </row>
    <row r="51" spans="2:25">
      <c r="B51" s="83"/>
      <c r="C51" s="23" t="s">
        <v>36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93"/>
      <c r="R51" s="10"/>
      <c r="S51" s="10"/>
      <c r="T51" s="10"/>
      <c r="U51" s="10"/>
      <c r="V51" s="10"/>
      <c r="W51" s="10"/>
      <c r="X51" s="10"/>
      <c r="Y51" s="10"/>
    </row>
    <row r="52" spans="2:25">
      <c r="B52" s="83"/>
      <c r="C52" s="23" t="s">
        <v>37</v>
      </c>
      <c r="D52" s="2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13"/>
      <c r="Q52" s="93" t="s">
        <v>4</v>
      </c>
      <c r="R52" s="10"/>
      <c r="S52" s="10"/>
      <c r="T52" s="10"/>
      <c r="U52" s="10"/>
      <c r="V52" s="10"/>
      <c r="W52" s="10"/>
      <c r="X52" s="10"/>
      <c r="Y52" s="10"/>
    </row>
    <row r="53" spans="2:25">
      <c r="B53" s="83"/>
      <c r="C53" s="23" t="s">
        <v>38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93" t="s">
        <v>4</v>
      </c>
      <c r="R53" s="10"/>
      <c r="S53" s="10"/>
      <c r="T53" s="10"/>
      <c r="U53" s="10"/>
      <c r="V53" s="10"/>
      <c r="W53" s="10"/>
      <c r="X53" s="10"/>
      <c r="Y53" s="10"/>
    </row>
    <row r="54" spans="2:25">
      <c r="B54" s="83"/>
      <c r="C54" s="10"/>
      <c r="D54" s="10"/>
      <c r="E54" s="10"/>
      <c r="F54" s="10"/>
      <c r="G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2:25">
      <c r="B55" s="83"/>
      <c r="C55" s="10"/>
      <c r="D55" s="10"/>
      <c r="E55" s="10"/>
      <c r="F55" s="10"/>
      <c r="G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2:25">
      <c r="B56" s="83"/>
      <c r="C56" s="10"/>
      <c r="D56" s="10"/>
      <c r="E56" s="10"/>
      <c r="F56" s="10"/>
      <c r="G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2:25">
      <c r="B57" s="83"/>
      <c r="C57" s="10"/>
      <c r="D57" s="10"/>
      <c r="E57" s="10"/>
      <c r="F57" s="10"/>
      <c r="G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2:25">
      <c r="B58" s="83"/>
      <c r="C58" s="10"/>
      <c r="D58" s="10"/>
      <c r="E58" s="10"/>
      <c r="F58" s="10"/>
      <c r="G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2:25">
      <c r="B59" s="83"/>
      <c r="C59" s="10"/>
      <c r="D59" s="10"/>
      <c r="E59" s="10"/>
      <c r="F59" s="10"/>
      <c r="G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2:25">
      <c r="B60" s="83"/>
      <c r="C60" s="10"/>
      <c r="D60" s="10"/>
      <c r="E60" s="10"/>
      <c r="F60" s="10"/>
      <c r="G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ht="296.9" customHeight="1" spans="2:25">
      <c r="B61" s="83"/>
      <c r="C61" s="10"/>
      <c r="D61" s="10"/>
      <c r="E61" s="10"/>
      <c r="F61" s="10"/>
      <c r="G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</sheetData>
  <mergeCells count="18">
    <mergeCell ref="C2:E2"/>
    <mergeCell ref="F2:G2"/>
    <mergeCell ref="K2:L2"/>
    <mergeCell ref="J3:K3"/>
    <mergeCell ref="C10:E10"/>
    <mergeCell ref="F10:G10"/>
    <mergeCell ref="C18:E18"/>
    <mergeCell ref="F18:G18"/>
    <mergeCell ref="C26:E26"/>
    <mergeCell ref="F26:G26"/>
    <mergeCell ref="C34:E34"/>
    <mergeCell ref="F34:G34"/>
    <mergeCell ref="C42:E42"/>
    <mergeCell ref="F42:G42"/>
    <mergeCell ref="C50:G50"/>
    <mergeCell ref="C51:P51"/>
    <mergeCell ref="C52:P52"/>
    <mergeCell ref="C53:P53"/>
  </mergeCells>
  <pageMargins left="0.7875" right="0.7875" top="1.025" bottom="1.025" header="0.511805555555555" footer="0.511805555555555"/>
  <pageSetup paperSize="9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N93"/>
  <sheetViews>
    <sheetView tabSelected="1" workbookViewId="0">
      <selection activeCell="X17" sqref="X17"/>
    </sheetView>
  </sheetViews>
  <sheetFormatPr defaultColWidth="9" defaultRowHeight="13.5"/>
  <cols>
    <col min="1" max="1" width="8.37142857142857" style="2"/>
    <col min="2" max="2" width="11.7142857142857" style="2" customWidth="1"/>
    <col min="3" max="3" width="13.3714285714286" style="3" customWidth="1"/>
    <col min="4" max="4" width="16.5047619047619" style="4" customWidth="1"/>
    <col min="5" max="5" width="5" style="4" customWidth="1"/>
    <col min="6" max="6" width="16.1238095238095" style="4" customWidth="1"/>
    <col min="7" max="7" width="7.24761904761905" style="4" customWidth="1"/>
    <col min="8" max="8" width="6.75238095238095" style="4" customWidth="1"/>
    <col min="9" max="10" width="7" style="4" customWidth="1"/>
    <col min="11" max="11" width="7.37142857142857" style="2" customWidth="1"/>
    <col min="12" max="12" width="10.8" style="2"/>
    <col min="13" max="13" width="3.37142857142857" style="5" customWidth="1"/>
    <col min="14" max="14" width="8.37142857142857" style="4"/>
    <col min="15" max="15" width="16.3714285714286" style="4" customWidth="1"/>
    <col min="16" max="16" width="6.62857142857143" style="4" customWidth="1"/>
    <col min="17" max="17" width="7.57142857142857" style="4" customWidth="1"/>
    <col min="18" max="18" width="1.75238095238095" style="4" customWidth="1"/>
    <col min="19" max="19" width="15.6285714285714" style="4" customWidth="1"/>
    <col min="20" max="20" width="7" style="4" customWidth="1"/>
    <col min="21" max="22" width="3.24761904761905" style="4" customWidth="1"/>
    <col min="23" max="23" width="11.1428571428571" style="4" customWidth="1"/>
    <col min="24" max="24" width="14.5047619047619" style="4" customWidth="1"/>
    <col min="25" max="25" width="6.24761904761905" style="4" customWidth="1"/>
    <col min="26" max="26" width="4" style="4" customWidth="1"/>
    <col min="27" max="27" width="4.12380952380952" style="4" customWidth="1"/>
    <col min="28" max="28" width="13.8761904761905" style="4" customWidth="1"/>
    <col min="29" max="29" width="6" style="4" customWidth="1"/>
    <col min="30" max="30" width="5" style="4" customWidth="1"/>
    <col min="31" max="31" width="14" style="4" customWidth="1"/>
    <col min="32" max="32" width="6.12380952380952" style="4" customWidth="1"/>
    <col min="33" max="33" width="122.428571428571" style="4" customWidth="1"/>
    <col min="34" max="34" width="124.714285714286" style="4" customWidth="1"/>
    <col min="35" max="35" width="8.37142857142857" style="6"/>
    <col min="36" max="36" width="10.8" style="6"/>
    <col min="37" max="37" width="8.37142857142857" style="6"/>
    <col min="38" max="38" width="17" style="6" customWidth="1"/>
    <col min="39" max="1029" width="10.8" style="2"/>
  </cols>
  <sheetData>
    <row r="1" s="1" customFormat="1" spans="1:38">
      <c r="A1" s="7" t="s">
        <v>39</v>
      </c>
      <c r="B1" s="8" t="s">
        <v>40</v>
      </c>
      <c r="C1" s="9"/>
      <c r="D1" s="10"/>
      <c r="E1" s="10"/>
      <c r="F1" s="10"/>
      <c r="G1" s="10"/>
      <c r="H1" s="10"/>
      <c r="I1" s="10"/>
      <c r="J1" s="10"/>
      <c r="K1" s="29"/>
      <c r="M1" s="37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80" t="s">
        <v>41</v>
      </c>
      <c r="AJ1" s="80"/>
      <c r="AK1" s="80" t="s">
        <v>42</v>
      </c>
      <c r="AL1" s="80" t="s">
        <v>43</v>
      </c>
    </row>
    <row r="2" ht="18.75" spans="1:1028">
      <c r="A2" s="1"/>
      <c r="B2" s="1"/>
      <c r="C2" s="11"/>
      <c r="D2" s="12" t="s">
        <v>0</v>
      </c>
      <c r="E2" s="12"/>
      <c r="F2" s="12"/>
      <c r="G2" s="13" t="s">
        <v>44</v>
      </c>
      <c r="H2" s="13"/>
      <c r="I2" s="13" t="s">
        <v>1</v>
      </c>
      <c r="J2" s="13"/>
      <c r="K2" s="30" t="s">
        <v>45</v>
      </c>
      <c r="L2" s="1"/>
      <c r="M2" s="37"/>
      <c r="N2" s="10"/>
      <c r="O2" s="38" t="s">
        <v>2</v>
      </c>
      <c r="P2" s="10"/>
      <c r="Q2" s="1"/>
      <c r="R2" s="1"/>
      <c r="S2" s="59" t="s">
        <v>5</v>
      </c>
      <c r="T2" s="59"/>
      <c r="U2" s="1"/>
      <c r="V2" s="1"/>
      <c r="W2" s="1"/>
      <c r="X2" s="59" t="s">
        <v>6</v>
      </c>
      <c r="Y2" s="59"/>
      <c r="Z2" s="1"/>
      <c r="AA2" s="1"/>
      <c r="AB2" s="75" t="s">
        <v>7</v>
      </c>
      <c r="AC2" s="75"/>
      <c r="AD2" s="1"/>
      <c r="AE2" s="75" t="s">
        <v>8</v>
      </c>
      <c r="AF2" s="75"/>
      <c r="AG2" s="1"/>
      <c r="AH2" s="1"/>
      <c r="AI2" s="81"/>
      <c r="AJ2" s="81"/>
      <c r="AK2" s="81"/>
      <c r="AL2" s="81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</row>
    <row r="3" spans="1:1028">
      <c r="A3" s="13" t="s">
        <v>46</v>
      </c>
      <c r="B3" s="13"/>
      <c r="C3" s="11" t="s">
        <v>47</v>
      </c>
      <c r="D3" s="14" t="s">
        <v>48</v>
      </c>
      <c r="E3" s="25" t="s">
        <v>3</v>
      </c>
      <c r="F3" s="26" t="s">
        <v>49</v>
      </c>
      <c r="G3" s="27"/>
      <c r="H3" s="27"/>
      <c r="I3" s="31" t="str">
        <f>märkeleht!$F$3</f>
        <v>?</v>
      </c>
      <c r="J3" s="31" t="str">
        <f>märkeleht!$G$3</f>
        <v>?</v>
      </c>
      <c r="K3" s="32">
        <f t="shared" ref="K3:K8" si="0">IF(J3="?",0,IF(AL3=0,12,IF(AI3=AK3,10-AL3,AL3*(-1))))</f>
        <v>0</v>
      </c>
      <c r="L3" s="1"/>
      <c r="M3" s="37"/>
      <c r="N3" s="39"/>
      <c r="O3" s="39"/>
      <c r="P3" s="10"/>
      <c r="Q3" s="1"/>
      <c r="R3" s="1"/>
      <c r="S3" s="60"/>
      <c r="T3" s="1"/>
      <c r="U3" s="1"/>
      <c r="V3" s="1"/>
      <c r="W3" s="1"/>
      <c r="X3" s="60"/>
      <c r="Y3" s="1"/>
      <c r="Z3" s="1"/>
      <c r="AA3" s="1"/>
      <c r="AB3" s="60"/>
      <c r="AC3" s="1"/>
      <c r="AD3" s="1"/>
      <c r="AE3" s="60"/>
      <c r="AF3" s="1"/>
      <c r="AG3" s="1"/>
      <c r="AH3" s="1"/>
      <c r="AI3" s="80">
        <f t="shared" ref="AI3:AI8" si="1">IF(G3=H3,1,IF(G3&gt;H3,2,IF(H3&gt;G3,3,0)))</f>
        <v>1</v>
      </c>
      <c r="AJ3" s="81"/>
      <c r="AK3" s="80">
        <f t="shared" ref="AK3:AK8" si="2">IF(I3=J3,1,IF(I3&gt;J3,2,IF(J3&gt;I3,3,0)))</f>
        <v>1</v>
      </c>
      <c r="AL3" s="80" t="e">
        <f t="shared" ref="AL3:AL8" si="3">IF(G3&gt;=I3,G3-I3,I3-G3)+IF(H3&gt;=J3,H3-J3,J3-H3)</f>
        <v>#VALUE!</v>
      </c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</row>
    <row r="4" ht="14.25" spans="1:1028">
      <c r="A4" s="15" t="s">
        <v>50</v>
      </c>
      <c r="B4" s="16">
        <f>SUM(K3:K8,K11:K16,K19:K24,K27:K32,K35:K40,K43:K48)</f>
        <v>0</v>
      </c>
      <c r="C4" s="11" t="s">
        <v>51</v>
      </c>
      <c r="D4" s="14" t="s">
        <v>52</v>
      </c>
      <c r="E4" s="25" t="s">
        <v>3</v>
      </c>
      <c r="F4" s="26" t="s">
        <v>53</v>
      </c>
      <c r="G4" s="27"/>
      <c r="H4" s="27"/>
      <c r="I4" s="31" t="str">
        <f>märkeleht!$F$4</f>
        <v>?</v>
      </c>
      <c r="J4" s="31" t="str">
        <f>märkeleht!$G$4</f>
        <v>?</v>
      </c>
      <c r="K4" s="32">
        <f t="shared" si="0"/>
        <v>0</v>
      </c>
      <c r="L4" s="1"/>
      <c r="M4" s="37"/>
      <c r="N4" s="40"/>
      <c r="O4" s="41" t="s">
        <v>9</v>
      </c>
      <c r="P4" s="1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80">
        <f t="shared" si="1"/>
        <v>1</v>
      </c>
      <c r="AJ4" s="81"/>
      <c r="AK4" s="80">
        <f t="shared" si="2"/>
        <v>1</v>
      </c>
      <c r="AL4" s="80" t="e">
        <f t="shared" si="3"/>
        <v>#VALUE!</v>
      </c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</row>
    <row r="5" ht="15" spans="1:1028">
      <c r="A5" s="15" t="s">
        <v>2</v>
      </c>
      <c r="B5" s="16">
        <f>SUM(P5:P6,P9:P10,P13:P14,P17:P18,P21:P22,P25:P26,P29:P30,P33:P34)</f>
        <v>0</v>
      </c>
      <c r="C5" s="11" t="s">
        <v>54</v>
      </c>
      <c r="D5" s="14" t="s">
        <v>49</v>
      </c>
      <c r="E5" s="25" t="s">
        <v>3</v>
      </c>
      <c r="F5" s="26" t="s">
        <v>53</v>
      </c>
      <c r="G5" s="27"/>
      <c r="H5" s="27"/>
      <c r="I5" s="31" t="str">
        <f>märkeleht!$F$5</f>
        <v>?</v>
      </c>
      <c r="J5" s="31" t="str">
        <f>märkeleht!$G$5</f>
        <v>?</v>
      </c>
      <c r="K5" s="32">
        <f t="shared" si="0"/>
        <v>0</v>
      </c>
      <c r="L5" s="1"/>
      <c r="M5" s="42"/>
      <c r="N5" s="43" t="s">
        <v>10</v>
      </c>
      <c r="O5" s="44"/>
      <c r="P5" s="45">
        <f>IF(O5=märkeleht!K5,15,IF(O5=märkeleht!K13,10,0))+IF(O5=märkeleht!K18,10,IF(O5=märkeleht!K26,10,IF(O5=märkeleht!K34,10,0)))</f>
        <v>0</v>
      </c>
      <c r="Q5" s="61"/>
      <c r="R5" s="10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80">
        <f t="shared" si="1"/>
        <v>1</v>
      </c>
      <c r="AJ5" s="81"/>
      <c r="AK5" s="80">
        <f t="shared" si="2"/>
        <v>1</v>
      </c>
      <c r="AL5" s="80" t="e">
        <f t="shared" si="3"/>
        <v>#VALUE!</v>
      </c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</row>
    <row r="6" ht="15" spans="1:1028">
      <c r="A6" s="15" t="s">
        <v>5</v>
      </c>
      <c r="B6" s="16">
        <f>SUM(T7,T8,T15:T16,T23:T24,T31:T32)</f>
        <v>0</v>
      </c>
      <c r="C6" s="11" t="s">
        <v>54</v>
      </c>
      <c r="D6" s="14" t="s">
        <v>48</v>
      </c>
      <c r="E6" s="25" t="s">
        <v>3</v>
      </c>
      <c r="F6" s="26" t="s">
        <v>52</v>
      </c>
      <c r="G6" s="27"/>
      <c r="H6" s="27"/>
      <c r="I6" s="31" t="str">
        <f>märkeleht!$F$6</f>
        <v>?</v>
      </c>
      <c r="J6" s="31" t="str">
        <f>märkeleht!$G$6</f>
        <v>?</v>
      </c>
      <c r="K6" s="32">
        <f t="shared" si="0"/>
        <v>0</v>
      </c>
      <c r="L6" s="1"/>
      <c r="M6" s="37"/>
      <c r="N6" s="46" t="s">
        <v>11</v>
      </c>
      <c r="O6" s="47"/>
      <c r="P6" s="48">
        <f>IF(O6=märkeleht!K6,15,0)+IF(O6=märkeleht!K17,10,IF(O6=märkeleht!K26,10,IF(O6=märkeleht!K34,10,0)))</f>
        <v>0</v>
      </c>
      <c r="Q6" s="10"/>
      <c r="R6" s="6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80">
        <f t="shared" si="1"/>
        <v>1</v>
      </c>
      <c r="AJ6" s="81"/>
      <c r="AK6" s="80">
        <f t="shared" si="2"/>
        <v>1</v>
      </c>
      <c r="AL6" s="80" t="e">
        <f t="shared" si="3"/>
        <v>#VALUE!</v>
      </c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</row>
    <row r="7" ht="15" spans="1:1028">
      <c r="A7" s="15" t="s">
        <v>6</v>
      </c>
      <c r="B7" s="16">
        <f>SUM(Y11:Y12,Y27:Y28)</f>
        <v>0</v>
      </c>
      <c r="C7" s="11" t="s">
        <v>55</v>
      </c>
      <c r="D7" s="14" t="s">
        <v>53</v>
      </c>
      <c r="E7" s="25" t="s">
        <v>3</v>
      </c>
      <c r="F7" s="26" t="s">
        <v>48</v>
      </c>
      <c r="G7" s="27"/>
      <c r="H7" s="27"/>
      <c r="I7" s="31" t="str">
        <f>märkeleht!$F$7</f>
        <v>?</v>
      </c>
      <c r="J7" s="31" t="str">
        <f>märkeleht!$G$7</f>
        <v>?</v>
      </c>
      <c r="K7" s="32">
        <f t="shared" si="0"/>
        <v>0</v>
      </c>
      <c r="L7" s="1"/>
      <c r="M7" s="37"/>
      <c r="N7" s="10"/>
      <c r="O7" s="10"/>
      <c r="P7" s="10"/>
      <c r="Q7" s="10"/>
      <c r="R7" s="63"/>
      <c r="S7" s="64"/>
      <c r="T7" s="45">
        <f>IF(S7=märkeleht!M7,20,0)+IF(S7=märkeleht!M8,20,0)+IF(S7=märkeleht!M15,20,0)+IF(S7=märkeleht!M16,20,0)+IF(S7=märkeleht!M23,20,IF(S7=märkeleht!M24,20,IF(S7=märkeleht!M31,20,IF(S7=märkeleht!M32,20,0))))</f>
        <v>0</v>
      </c>
      <c r="U7" s="61"/>
      <c r="V7" s="61"/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80">
        <f t="shared" si="1"/>
        <v>1</v>
      </c>
      <c r="AJ7" s="81"/>
      <c r="AK7" s="80">
        <f t="shared" si="2"/>
        <v>1</v>
      </c>
      <c r="AL7" s="80" t="e">
        <f t="shared" si="3"/>
        <v>#VALUE!</v>
      </c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</row>
    <row r="8" ht="15" spans="1:1028">
      <c r="A8" s="15" t="s">
        <v>7</v>
      </c>
      <c r="B8" s="16">
        <f>SUM(AC19:AC20)</f>
        <v>0</v>
      </c>
      <c r="C8" s="11" t="s">
        <v>55</v>
      </c>
      <c r="D8" s="14" t="s">
        <v>49</v>
      </c>
      <c r="E8" s="25" t="s">
        <v>3</v>
      </c>
      <c r="F8" s="26" t="s">
        <v>52</v>
      </c>
      <c r="G8" s="27"/>
      <c r="H8" s="27"/>
      <c r="I8" s="31" t="str">
        <f>märkeleht!$F$8</f>
        <v>?</v>
      </c>
      <c r="J8" s="31" t="str">
        <f>märkeleht!$G$8</f>
        <v>?</v>
      </c>
      <c r="K8" s="32">
        <f t="shared" si="0"/>
        <v>0</v>
      </c>
      <c r="L8" s="1"/>
      <c r="M8" s="37"/>
      <c r="N8" s="10"/>
      <c r="O8" s="49" t="s">
        <v>12</v>
      </c>
      <c r="P8" s="50"/>
      <c r="Q8" s="10"/>
      <c r="R8" s="62"/>
      <c r="S8" s="65"/>
      <c r="T8" s="48">
        <f>IF(S8=märkeleht!$M$7,20,0)+IF(S8=märkeleht!$M$8,20,0)+IF(S8=märkeleht!$M$15,20,0)+IF(S8=märkeleht!$M$16,20,0)+IF(S8=märkeleht!$M$23,20,IF(S8=märkeleht!$M$24,20,IF(S8=märkeleht!$M$31,20,IF(S8=märkeleht!$M$32,20,0))))</f>
        <v>0</v>
      </c>
      <c r="U8" s="10"/>
      <c r="V8" s="10"/>
      <c r="W8" s="6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80">
        <f t="shared" si="1"/>
        <v>1</v>
      </c>
      <c r="AJ8" s="81"/>
      <c r="AK8" s="80">
        <f t="shared" si="2"/>
        <v>1</v>
      </c>
      <c r="AL8" s="80" t="e">
        <f t="shared" si="3"/>
        <v>#VALUE!</v>
      </c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</row>
    <row r="9" s="1" customFormat="1" ht="15" spans="1:38">
      <c r="A9" s="15" t="s">
        <v>56</v>
      </c>
      <c r="B9" s="16">
        <f>SUM(Q51:Q53)</f>
        <v>12</v>
      </c>
      <c r="C9" s="9"/>
      <c r="D9" s="10"/>
      <c r="E9" s="10"/>
      <c r="F9" s="10"/>
      <c r="G9" s="10"/>
      <c r="H9" s="10"/>
      <c r="I9" s="10"/>
      <c r="J9" s="10"/>
      <c r="K9" s="29"/>
      <c r="M9" s="42"/>
      <c r="N9" s="43" t="s">
        <v>13</v>
      </c>
      <c r="O9" s="44"/>
      <c r="P9" s="45">
        <f>IF(O9=märkeleht!K9,15,0)+IF(O9=märkeleht!K14,10,IF(O9=märkeleht!K26,10,IF(O9=märkeleht!K34,10,0)))</f>
        <v>0</v>
      </c>
      <c r="Q9" s="61"/>
      <c r="R9" s="62"/>
      <c r="S9" s="10"/>
      <c r="T9" s="10"/>
      <c r="U9" s="10"/>
      <c r="V9" s="10"/>
      <c r="W9" s="62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80"/>
      <c r="AJ9" s="80"/>
      <c r="AK9" s="80"/>
      <c r="AL9" s="80"/>
    </row>
    <row r="10" ht="15" spans="1:1028">
      <c r="A10" s="15" t="s">
        <v>57</v>
      </c>
      <c r="B10" s="17">
        <f>SUM(B4:B9)+AF19</f>
        <v>12</v>
      </c>
      <c r="C10" s="11"/>
      <c r="D10" s="12" t="s">
        <v>14</v>
      </c>
      <c r="E10" s="12"/>
      <c r="F10" s="12"/>
      <c r="G10" s="13" t="s">
        <v>44</v>
      </c>
      <c r="H10" s="13"/>
      <c r="I10" s="13" t="s">
        <v>1</v>
      </c>
      <c r="J10" s="13"/>
      <c r="K10" s="30" t="s">
        <v>45</v>
      </c>
      <c r="L10" s="33" t="s">
        <v>15</v>
      </c>
      <c r="M10" s="33"/>
      <c r="N10" s="51" t="s">
        <v>16</v>
      </c>
      <c r="O10" s="47"/>
      <c r="P10" s="48">
        <f>IF(O10=märkeleht!K10,15,IF(O10=märkeleht!K18,15,IF(O10=märkeleht!K34,15,0)))+IF(O10=märkeleht!K21,10,IF(O10=märkeleht!K22,10,IF(O10=märkeleht!K25,10,IF(O10=märkeleht!K29,10,IF(O10=märkeleht!K30,10,IF(O10=märkeleht!K33,10,0))))))</f>
        <v>0</v>
      </c>
      <c r="Q10" s="10"/>
      <c r="R10" s="10"/>
      <c r="S10" s="1"/>
      <c r="T10" s="1"/>
      <c r="U10" s="10"/>
      <c r="V10" s="10"/>
      <c r="W10" s="62"/>
      <c r="X10" s="10"/>
      <c r="Y10" s="10"/>
      <c r="Z10" s="1"/>
      <c r="AA10" s="1"/>
      <c r="AB10" s="1"/>
      <c r="AC10" s="1"/>
      <c r="AD10" s="1"/>
      <c r="AE10" s="1"/>
      <c r="AF10" s="1"/>
      <c r="AG10" s="1"/>
      <c r="AH10" s="1"/>
      <c r="AI10" s="81"/>
      <c r="AJ10" s="81"/>
      <c r="AK10" s="81"/>
      <c r="AL10" s="81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</row>
    <row r="11" ht="15" spans="1:1028">
      <c r="A11" s="1"/>
      <c r="B11" s="1"/>
      <c r="C11" s="11" t="s">
        <v>51</v>
      </c>
      <c r="D11" s="14" t="s">
        <v>58</v>
      </c>
      <c r="E11" s="25" t="s">
        <v>3</v>
      </c>
      <c r="F11" s="26" t="s">
        <v>59</v>
      </c>
      <c r="G11" s="27"/>
      <c r="H11" s="27"/>
      <c r="I11" s="31" t="str">
        <f>märkeleht!$F$11</f>
        <v>?</v>
      </c>
      <c r="J11" s="31" t="str">
        <f>märkeleht!$G$11</f>
        <v>?</v>
      </c>
      <c r="K11" s="32">
        <f t="shared" ref="K11:K16" si="4">IF(J11="?",0,IF(AL11=0,12,IF(AI11=AK11,10-AL11,AL11*(-1))))</f>
        <v>0</v>
      </c>
      <c r="L11" s="1"/>
      <c r="M11" s="37"/>
      <c r="N11" s="10"/>
      <c r="O11" s="10"/>
      <c r="P11" s="10"/>
      <c r="Q11" s="1"/>
      <c r="R11" s="1"/>
      <c r="S11" s="1"/>
      <c r="T11" s="1"/>
      <c r="U11" s="10"/>
      <c r="V11" s="10"/>
      <c r="W11" s="63"/>
      <c r="X11" s="64"/>
      <c r="Y11" s="45">
        <f>IF(X11=märkeleht!$O$11,25,IF(X11=märkeleht!$O$12,25,IF(X11=märkeleht!$O$27,25,IF(X11=märkeleht!$O$28,25,0))))</f>
        <v>0</v>
      </c>
      <c r="Z11" s="61"/>
      <c r="AA11" s="10"/>
      <c r="AB11" s="1"/>
      <c r="AC11" s="1"/>
      <c r="AD11" s="1"/>
      <c r="AE11" s="1"/>
      <c r="AF11" s="1"/>
      <c r="AG11" s="1"/>
      <c r="AH11" s="1"/>
      <c r="AI11" s="80">
        <f t="shared" ref="AI11:AI48" si="5">IF(G11=H11,1,IF(G11&gt;H11,2,IF(H11&gt;G11,3,0)))</f>
        <v>1</v>
      </c>
      <c r="AJ11" s="81"/>
      <c r="AK11" s="80">
        <f t="shared" ref="AK11:AK48" si="6">IF(I11=J11,1,IF(I11&gt;J11,2,IF(J11&gt;I11,3,0)))</f>
        <v>1</v>
      </c>
      <c r="AL11" s="80" t="e">
        <f t="shared" ref="AL11:AL48" si="7">IF(G11&gt;=I11,G11-I11,I11-G11)+IF(H11&gt;=J11,H11-J11,J11-H11)</f>
        <v>#VALUE!</v>
      </c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</row>
    <row r="12" ht="15" spans="1:1028">
      <c r="A12" s="1"/>
      <c r="B12" s="1"/>
      <c r="C12" s="11" t="s">
        <v>51</v>
      </c>
      <c r="D12" s="14" t="s">
        <v>60</v>
      </c>
      <c r="E12" s="25" t="s">
        <v>3</v>
      </c>
      <c r="F12" s="26" t="s">
        <v>61</v>
      </c>
      <c r="G12" s="27"/>
      <c r="H12" s="27"/>
      <c r="I12" s="31" t="str">
        <f>märkeleht!$F$12</f>
        <v>?</v>
      </c>
      <c r="J12" s="31" t="str">
        <f>märkeleht!$G$12</f>
        <v>?</v>
      </c>
      <c r="K12" s="32">
        <f t="shared" si="4"/>
        <v>0</v>
      </c>
      <c r="L12" s="1"/>
      <c r="M12" s="37"/>
      <c r="N12" s="10"/>
      <c r="O12" s="49" t="s">
        <v>9</v>
      </c>
      <c r="P12" s="10"/>
      <c r="Q12" s="1"/>
      <c r="R12" s="1"/>
      <c r="S12" s="1"/>
      <c r="T12" s="1"/>
      <c r="U12" s="10"/>
      <c r="V12" s="66"/>
      <c r="W12" s="10"/>
      <c r="X12" s="65"/>
      <c r="Y12" s="48">
        <f>IF(X12=märkeleht!$O$11,25,IF(X12=märkeleht!$O$12,25,IF(X12=märkeleht!$O$27,25,IF(X12=märkeleht!$O$28,25,0))))</f>
        <v>0</v>
      </c>
      <c r="Z12" s="66"/>
      <c r="AA12" s="10"/>
      <c r="AB12" s="1"/>
      <c r="AC12" s="1"/>
      <c r="AD12" s="1"/>
      <c r="AE12" s="1"/>
      <c r="AF12" s="1"/>
      <c r="AG12" s="1"/>
      <c r="AH12" s="1"/>
      <c r="AI12" s="80">
        <f t="shared" si="5"/>
        <v>1</v>
      </c>
      <c r="AJ12" s="81"/>
      <c r="AK12" s="80">
        <f t="shared" si="6"/>
        <v>1</v>
      </c>
      <c r="AL12" s="80" t="e">
        <f t="shared" si="7"/>
        <v>#VALUE!</v>
      </c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</row>
    <row r="13" ht="15" spans="1:1028">
      <c r="A13" s="1"/>
      <c r="B13" s="1"/>
      <c r="C13" s="11" t="s">
        <v>54</v>
      </c>
      <c r="D13" s="14" t="s">
        <v>59</v>
      </c>
      <c r="E13" s="25" t="s">
        <v>3</v>
      </c>
      <c r="F13" s="26" t="s">
        <v>61</v>
      </c>
      <c r="G13" s="27"/>
      <c r="H13" s="27"/>
      <c r="I13" s="31" t="str">
        <f>märkeleht!$F$13</f>
        <v>?</v>
      </c>
      <c r="J13" s="31" t="str">
        <f>märkeleht!$G$13</f>
        <v>?</v>
      </c>
      <c r="K13" s="32">
        <f t="shared" si="4"/>
        <v>0</v>
      </c>
      <c r="L13" s="1"/>
      <c r="M13" s="37"/>
      <c r="N13" s="43" t="s">
        <v>17</v>
      </c>
      <c r="O13" s="44"/>
      <c r="P13" s="45">
        <f>IF(O13=märkeleht!K13,15,0)+IF(O13=märkeleht!K5,10,IF(O13=märkeleht!K18,10,IF(O13=märkeleht!K26,10,IF(O13=märkeleht!K34,10,0))))</f>
        <v>0</v>
      </c>
      <c r="Q13" s="61"/>
      <c r="R13" s="10"/>
      <c r="S13" s="1"/>
      <c r="T13" s="1"/>
      <c r="U13" s="10"/>
      <c r="V13" s="66"/>
      <c r="W13" s="10"/>
      <c r="X13" s="1"/>
      <c r="Y13" s="1"/>
      <c r="Z13" s="66"/>
      <c r="AA13" s="10"/>
      <c r="AB13" s="1"/>
      <c r="AC13" s="1"/>
      <c r="AD13" s="1"/>
      <c r="AE13" s="1"/>
      <c r="AF13" s="1"/>
      <c r="AG13" s="1"/>
      <c r="AH13" s="1"/>
      <c r="AI13" s="80">
        <f t="shared" si="5"/>
        <v>1</v>
      </c>
      <c r="AJ13" s="81"/>
      <c r="AK13" s="80">
        <f t="shared" si="6"/>
        <v>1</v>
      </c>
      <c r="AL13" s="80" t="e">
        <f t="shared" si="7"/>
        <v>#VALUE!</v>
      </c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</row>
    <row r="14" ht="15" spans="1:1028">
      <c r="A14" s="1"/>
      <c r="B14" s="1"/>
      <c r="C14" s="11" t="s">
        <v>62</v>
      </c>
      <c r="D14" s="14" t="s">
        <v>58</v>
      </c>
      <c r="E14" s="25" t="s">
        <v>3</v>
      </c>
      <c r="F14" s="26" t="s">
        <v>60</v>
      </c>
      <c r="G14" s="27"/>
      <c r="H14" s="27"/>
      <c r="I14" s="31" t="str">
        <f>märkeleht!$F$14</f>
        <v>?</v>
      </c>
      <c r="J14" s="31" t="str">
        <f>märkeleht!$G$14</f>
        <v>?</v>
      </c>
      <c r="K14" s="32">
        <f t="shared" si="4"/>
        <v>0</v>
      </c>
      <c r="L14" s="1"/>
      <c r="M14" s="37"/>
      <c r="N14" s="52" t="s">
        <v>18</v>
      </c>
      <c r="O14" s="47"/>
      <c r="P14" s="48">
        <f>IF(O14=märkeleht!K14,15,0)+IF(O14=märkeleht!K9,10,IF(O14=märkeleht!K26,10,IF(O14=märkeleht!K34,10,0)))</f>
        <v>0</v>
      </c>
      <c r="Q14" s="66"/>
      <c r="R14" s="10"/>
      <c r="S14" s="1"/>
      <c r="T14" s="1"/>
      <c r="U14" s="10"/>
      <c r="V14" s="66"/>
      <c r="W14" s="10"/>
      <c r="X14" s="1"/>
      <c r="Y14" s="1"/>
      <c r="Z14" s="66"/>
      <c r="AA14" s="10"/>
      <c r="AB14" s="1"/>
      <c r="AC14" s="1"/>
      <c r="AD14" s="1"/>
      <c r="AE14" s="1"/>
      <c r="AF14" s="1"/>
      <c r="AG14" s="1"/>
      <c r="AH14" s="1"/>
      <c r="AI14" s="80">
        <f t="shared" si="5"/>
        <v>1</v>
      </c>
      <c r="AJ14" s="81"/>
      <c r="AK14" s="80">
        <f t="shared" si="6"/>
        <v>1</v>
      </c>
      <c r="AL14" s="80" t="e">
        <f t="shared" si="7"/>
        <v>#VALUE!</v>
      </c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</row>
    <row r="15" ht="15" spans="1:1028">
      <c r="A15" s="1"/>
      <c r="B15" s="1"/>
      <c r="C15" s="11" t="s">
        <v>63</v>
      </c>
      <c r="D15" s="14" t="s">
        <v>59</v>
      </c>
      <c r="E15" s="25" t="s">
        <v>3</v>
      </c>
      <c r="F15" s="26" t="s">
        <v>60</v>
      </c>
      <c r="G15" s="27"/>
      <c r="H15" s="27"/>
      <c r="I15" s="31" t="str">
        <f>märkeleht!$F$15</f>
        <v>?</v>
      </c>
      <c r="J15" s="31" t="str">
        <f>märkeleht!$G$15</f>
        <v>?</v>
      </c>
      <c r="K15" s="32">
        <f t="shared" si="4"/>
        <v>0</v>
      </c>
      <c r="L15" s="1"/>
      <c r="M15" s="37"/>
      <c r="N15" s="10"/>
      <c r="O15" s="10"/>
      <c r="P15" s="10"/>
      <c r="Q15" s="66"/>
      <c r="R15" s="61"/>
      <c r="S15" s="67"/>
      <c r="T15" s="45">
        <f>IF(S15=märkeleht!$M$7,20,0)+IF(S15=märkeleht!$M$8,20,0)+IF(S15=märkeleht!$M$15,20,0)+IF(S15=märkeleht!$M$16,20,0)+IF(S15=märkeleht!$M$23,20,IF(S15=märkeleht!$M$24,20,IF(S15=märkeleht!$M$31,20,IF(S15=märkeleht!$M$32,20,0))))</f>
        <v>0</v>
      </c>
      <c r="U15" s="61"/>
      <c r="V15" s="66"/>
      <c r="W15" s="10"/>
      <c r="X15" s="1"/>
      <c r="Y15" s="1"/>
      <c r="Z15" s="66"/>
      <c r="AA15" s="10"/>
      <c r="AB15" s="1"/>
      <c r="AC15" s="1"/>
      <c r="AD15" s="1"/>
      <c r="AE15" s="1"/>
      <c r="AF15" s="1"/>
      <c r="AG15" s="1"/>
      <c r="AH15" s="1"/>
      <c r="AI15" s="80">
        <f t="shared" si="5"/>
        <v>1</v>
      </c>
      <c r="AJ15" s="81"/>
      <c r="AK15" s="80">
        <f t="shared" si="6"/>
        <v>1</v>
      </c>
      <c r="AL15" s="80" t="e">
        <f t="shared" si="7"/>
        <v>#VALUE!</v>
      </c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</row>
    <row r="16" ht="15" spans="1:1028">
      <c r="A16" s="1"/>
      <c r="B16" s="1"/>
      <c r="C16" s="11" t="s">
        <v>63</v>
      </c>
      <c r="D16" s="14" t="s">
        <v>61</v>
      </c>
      <c r="E16" s="25" t="s">
        <v>3</v>
      </c>
      <c r="F16" s="26" t="s">
        <v>58</v>
      </c>
      <c r="G16" s="27"/>
      <c r="H16" s="27"/>
      <c r="I16" s="31" t="str">
        <f>märkeleht!$F$16</f>
        <v>?</v>
      </c>
      <c r="J16" s="31" t="str">
        <f>märkeleht!$G$16</f>
        <v>?</v>
      </c>
      <c r="K16" s="32">
        <f t="shared" si="4"/>
        <v>0</v>
      </c>
      <c r="L16" s="1"/>
      <c r="M16" s="37"/>
      <c r="N16" s="10"/>
      <c r="O16" s="49" t="s">
        <v>12</v>
      </c>
      <c r="P16" s="10"/>
      <c r="Q16" s="66"/>
      <c r="R16" s="10"/>
      <c r="S16" s="68"/>
      <c r="T16" s="48">
        <f>IF(S16=märkeleht!$M$7,20,0)+IF(S16=märkeleht!$M$8,20,0)+IF(S16=märkeleht!$M$15,20,0)+IF(S16=märkeleht!$M$16,20,0)+IF(S16=märkeleht!$M$23,20,IF(S16=märkeleht!$M$24,20,IF(S16=märkeleht!$M$31,20,IF(S16=märkeleht!$M$32,20,0))))</f>
        <v>0</v>
      </c>
      <c r="U16" s="74"/>
      <c r="V16" s="74"/>
      <c r="W16" s="1"/>
      <c r="X16" s="1"/>
      <c r="Y16" s="1"/>
      <c r="Z16" s="66"/>
      <c r="AA16" s="10"/>
      <c r="AB16" s="1"/>
      <c r="AC16" s="1"/>
      <c r="AD16" s="1"/>
      <c r="AE16" s="1"/>
      <c r="AF16" s="1"/>
      <c r="AG16" s="1"/>
      <c r="AH16" s="1"/>
      <c r="AI16" s="80">
        <f t="shared" si="5"/>
        <v>1</v>
      </c>
      <c r="AJ16" s="81"/>
      <c r="AK16" s="80">
        <f t="shared" si="6"/>
        <v>1</v>
      </c>
      <c r="AL16" s="80" t="e">
        <f t="shared" si="7"/>
        <v>#VALUE!</v>
      </c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</row>
    <row r="17" s="1" customFormat="1" ht="15" spans="3:38">
      <c r="C17" s="9"/>
      <c r="D17" s="10"/>
      <c r="E17" s="10"/>
      <c r="F17" s="10"/>
      <c r="G17" s="10"/>
      <c r="H17" s="10"/>
      <c r="I17" s="10"/>
      <c r="J17" s="10"/>
      <c r="K17" s="29"/>
      <c r="M17" s="37"/>
      <c r="N17" s="43" t="s">
        <v>19</v>
      </c>
      <c r="O17" s="44"/>
      <c r="P17" s="45">
        <f>IF(O17=märkeleht!K17,15,0)+IF(O17=märkeleht!K6,10,IF(O17=märkeleht!K26,10,IF(O17=märkeleht!K34,10,0)))</f>
        <v>0</v>
      </c>
      <c r="Q17" s="69"/>
      <c r="R17" s="10"/>
      <c r="S17" s="10"/>
      <c r="T17" s="10"/>
      <c r="U17" s="66"/>
      <c r="V17" s="66"/>
      <c r="W17" s="10"/>
      <c r="X17" s="10"/>
      <c r="Y17" s="10"/>
      <c r="Z17" s="66"/>
      <c r="AA17" s="10"/>
      <c r="AB17" s="10"/>
      <c r="AC17" s="10"/>
      <c r="AD17" s="10"/>
      <c r="AE17" s="10"/>
      <c r="AF17" s="10"/>
      <c r="AG17" s="10"/>
      <c r="AH17" s="10"/>
      <c r="AI17" s="80">
        <f t="shared" si="5"/>
        <v>1</v>
      </c>
      <c r="AJ17" s="80"/>
      <c r="AK17" s="80">
        <f t="shared" si="6"/>
        <v>1</v>
      </c>
      <c r="AL17" s="80">
        <f t="shared" si="7"/>
        <v>0</v>
      </c>
    </row>
    <row r="18" ht="15" spans="1:1028">
      <c r="A18" s="1"/>
      <c r="B18" s="1"/>
      <c r="C18" s="11"/>
      <c r="D18" s="12" t="s">
        <v>20</v>
      </c>
      <c r="E18" s="12"/>
      <c r="F18" s="12"/>
      <c r="G18" s="13" t="s">
        <v>44</v>
      </c>
      <c r="H18" s="13"/>
      <c r="I18" s="13" t="s">
        <v>1</v>
      </c>
      <c r="J18" s="13"/>
      <c r="K18" s="30" t="s">
        <v>45</v>
      </c>
      <c r="L18" s="33" t="s">
        <v>15</v>
      </c>
      <c r="M18" s="33"/>
      <c r="N18" s="53" t="s">
        <v>21</v>
      </c>
      <c r="O18" s="47"/>
      <c r="P18" s="48">
        <f>IF(O18=märkeleht!K18,15,IF(O18=märkeleht!K10,15,IF(O18=märkeleht!K26,15,IF(O18=märkeleht!K34,15,0))))+IF(O18=märkeleht!$K$5,10,IF(O18=märkeleht!K6,10,IF(O18=märkeleht!K9,10,IF(O18=märkeleht!K13,10,IF(O18=märkeleht!K14,10,IF(O18=märkeleht!K17,10,0))))))+IF(O18=märkeleht!K21,10,IF(O18=märkeleht!K22,10,IF(O18=märkeleht!K25,10,IF(O18=märkeleht!K29,10,IF(O18=märkeleht!K30,10,IF(O18=märkeleht!K33,10,0))))))</f>
        <v>0</v>
      </c>
      <c r="Q18" s="1"/>
      <c r="R18" s="1"/>
      <c r="S18" s="1"/>
      <c r="T18" s="1"/>
      <c r="U18" s="74"/>
      <c r="V18" s="74"/>
      <c r="W18" s="1"/>
      <c r="X18" s="1"/>
      <c r="Y18" s="1"/>
      <c r="Z18" s="66"/>
      <c r="AA18" s="10"/>
      <c r="AB18" s="1"/>
      <c r="AC18" s="1"/>
      <c r="AD18" s="1"/>
      <c r="AE18" s="1"/>
      <c r="AF18" s="1"/>
      <c r="AG18" s="1"/>
      <c r="AH18" s="1"/>
      <c r="AI18" s="80">
        <f t="shared" si="5"/>
        <v>2</v>
      </c>
      <c r="AJ18" s="81"/>
      <c r="AK18" s="80">
        <f t="shared" si="6"/>
        <v>2</v>
      </c>
      <c r="AL18" s="80" t="e">
        <f t="shared" si="7"/>
        <v>#VALUE!</v>
      </c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</row>
    <row r="19" ht="15" spans="1:1028">
      <c r="A19" s="1"/>
      <c r="B19" s="1"/>
      <c r="C19" s="11" t="s">
        <v>64</v>
      </c>
      <c r="D19" s="14" t="s">
        <v>65</v>
      </c>
      <c r="E19" s="25" t="s">
        <v>3</v>
      </c>
      <c r="F19" s="26" t="s">
        <v>66</v>
      </c>
      <c r="G19" s="27"/>
      <c r="H19" s="27"/>
      <c r="I19" s="31" t="str">
        <f>märkeleht!$F$19</f>
        <v>?</v>
      </c>
      <c r="J19" s="31" t="str">
        <f>märkeleht!$G$19</f>
        <v>?</v>
      </c>
      <c r="K19" s="32">
        <f t="shared" ref="K19:K24" si="8">IF(J19="?",0,IF(AL19=0,12,IF(AI19=AK19,10-AL19,AL19*(-1))))</f>
        <v>0</v>
      </c>
      <c r="L19" s="1"/>
      <c r="M19" s="37"/>
      <c r="N19" s="10"/>
      <c r="O19" s="10"/>
      <c r="P19" s="10"/>
      <c r="Q19" s="1"/>
      <c r="R19" s="1"/>
      <c r="S19" s="1"/>
      <c r="T19" s="1"/>
      <c r="U19" s="74"/>
      <c r="V19" s="74"/>
      <c r="W19" s="1"/>
      <c r="X19" s="1"/>
      <c r="Y19" s="1"/>
      <c r="Z19" s="66"/>
      <c r="AA19" s="61"/>
      <c r="AB19" s="76"/>
      <c r="AC19" s="45">
        <f>IF(AB19=märkeleht!$Q$19,30,IF(AB19=märkeleht!$Q$20,30,0))</f>
        <v>0</v>
      </c>
      <c r="AD19" s="61"/>
      <c r="AE19" s="78"/>
      <c r="AF19" s="79">
        <f>IF(AE19=märkeleht!S19,35,0)</f>
        <v>0</v>
      </c>
      <c r="AG19" s="1"/>
      <c r="AH19" s="1"/>
      <c r="AI19" s="80">
        <f t="shared" si="5"/>
        <v>1</v>
      </c>
      <c r="AJ19" s="81"/>
      <c r="AK19" s="80">
        <f t="shared" si="6"/>
        <v>1</v>
      </c>
      <c r="AL19" s="80" t="e">
        <f t="shared" si="7"/>
        <v>#VALUE!</v>
      </c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</row>
    <row r="20" ht="15" spans="1:1028">
      <c r="A20" s="1"/>
      <c r="B20" s="1"/>
      <c r="C20" s="11" t="s">
        <v>64</v>
      </c>
      <c r="D20" s="14" t="s">
        <v>67</v>
      </c>
      <c r="E20" s="25" t="s">
        <v>3</v>
      </c>
      <c r="F20" s="26" t="s">
        <v>68</v>
      </c>
      <c r="G20" s="27"/>
      <c r="H20" s="27"/>
      <c r="I20" s="31" t="str">
        <f>märkeleht!$F$20</f>
        <v>?</v>
      </c>
      <c r="J20" s="31" t="str">
        <f>märkeleht!$G$20</f>
        <v>?</v>
      </c>
      <c r="K20" s="32">
        <f t="shared" si="8"/>
        <v>0</v>
      </c>
      <c r="L20" s="1"/>
      <c r="M20" s="37"/>
      <c r="N20" s="10"/>
      <c r="O20" s="49" t="s">
        <v>22</v>
      </c>
      <c r="P20" s="10"/>
      <c r="Q20" s="1"/>
      <c r="R20" s="1"/>
      <c r="S20" s="1"/>
      <c r="T20" s="1"/>
      <c r="U20" s="74"/>
      <c r="V20" s="74"/>
      <c r="W20" s="1"/>
      <c r="X20" s="1"/>
      <c r="Y20" s="1"/>
      <c r="Z20" s="66"/>
      <c r="AA20" s="10"/>
      <c r="AB20" s="77"/>
      <c r="AC20" s="48">
        <f>IF(AB20=märkeleht!$Q$19,30,IF(AB20=märkeleht!$Q$20,30,0))</f>
        <v>0</v>
      </c>
      <c r="AD20" s="1"/>
      <c r="AE20" s="1"/>
      <c r="AF20" s="1"/>
      <c r="AG20" s="1"/>
      <c r="AH20" s="1"/>
      <c r="AI20" s="80">
        <f t="shared" si="5"/>
        <v>1</v>
      </c>
      <c r="AJ20" s="81"/>
      <c r="AK20" s="80">
        <f t="shared" si="6"/>
        <v>1</v>
      </c>
      <c r="AL20" s="80" t="e">
        <f t="shared" si="7"/>
        <v>#VALUE!</v>
      </c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</row>
    <row r="21" ht="15" spans="1:1028">
      <c r="A21" s="1"/>
      <c r="B21" s="1"/>
      <c r="C21" s="11" t="s">
        <v>62</v>
      </c>
      <c r="D21" s="14" t="s">
        <v>68</v>
      </c>
      <c r="E21" s="25" t="s">
        <v>3</v>
      </c>
      <c r="F21" s="26" t="s">
        <v>66</v>
      </c>
      <c r="G21" s="27"/>
      <c r="H21" s="27"/>
      <c r="I21" s="31" t="str">
        <f>märkeleht!$F$21</f>
        <v>?</v>
      </c>
      <c r="J21" s="31" t="str">
        <f>märkeleht!$G$21</f>
        <v>?</v>
      </c>
      <c r="K21" s="32">
        <f t="shared" si="8"/>
        <v>0</v>
      </c>
      <c r="L21" s="1"/>
      <c r="M21" s="37"/>
      <c r="N21" s="43" t="s">
        <v>23</v>
      </c>
      <c r="O21" s="44"/>
      <c r="P21" s="45">
        <f>IF(O21=märkeleht!K21,15,0)+IF(O21=märkeleht!K29,10,IF(O21=märkeleht!K10,10,IF(O21=märkeleht!K18,10,IF(O21=märkeleht!K34,10,0))))</f>
        <v>0</v>
      </c>
      <c r="Q21" s="61"/>
      <c r="R21" s="10"/>
      <c r="S21" s="1"/>
      <c r="T21" s="1"/>
      <c r="U21" s="74"/>
      <c r="V21" s="74"/>
      <c r="W21" s="1"/>
      <c r="X21" s="1"/>
      <c r="Y21" s="1"/>
      <c r="Z21" s="66"/>
      <c r="AA21" s="10"/>
      <c r="AB21" s="1"/>
      <c r="AC21" s="1"/>
      <c r="AD21" s="1"/>
      <c r="AE21" s="1"/>
      <c r="AF21" s="1"/>
      <c r="AG21" s="1"/>
      <c r="AH21" s="1"/>
      <c r="AI21" s="80">
        <f t="shared" si="5"/>
        <v>1</v>
      </c>
      <c r="AJ21" s="81"/>
      <c r="AK21" s="80">
        <f t="shared" si="6"/>
        <v>1</v>
      </c>
      <c r="AL21" s="80" t="e">
        <f t="shared" si="7"/>
        <v>#VALUE!</v>
      </c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</row>
    <row r="22" ht="15" spans="1:1028">
      <c r="A22" s="1"/>
      <c r="B22" s="1"/>
      <c r="C22" s="11" t="s">
        <v>62</v>
      </c>
      <c r="D22" s="14" t="s">
        <v>67</v>
      </c>
      <c r="E22" s="25" t="s">
        <v>3</v>
      </c>
      <c r="F22" s="26" t="s">
        <v>65</v>
      </c>
      <c r="G22" s="27"/>
      <c r="H22" s="27"/>
      <c r="I22" s="31" t="str">
        <f>märkeleht!$F$22</f>
        <v>?</v>
      </c>
      <c r="J22" s="31" t="str">
        <f>märkeleht!$G$22</f>
        <v>?</v>
      </c>
      <c r="K22" s="32">
        <f t="shared" si="8"/>
        <v>0</v>
      </c>
      <c r="L22" s="1"/>
      <c r="M22" s="37"/>
      <c r="N22" s="52" t="s">
        <v>24</v>
      </c>
      <c r="O22" s="47"/>
      <c r="P22" s="48">
        <f>IF(O22=märkeleht!K22,15,0)+IF(O22=märkeleht!K33,10,IF(O22=märkeleht!K10,10,IF(O22=märkeleht!K18,10,0)))</f>
        <v>0</v>
      </c>
      <c r="Q22" s="10"/>
      <c r="R22" s="62"/>
      <c r="S22" s="1"/>
      <c r="T22" s="1"/>
      <c r="U22" s="74"/>
      <c r="V22" s="74"/>
      <c r="W22" s="1"/>
      <c r="X22" s="1"/>
      <c r="Y22" s="1"/>
      <c r="Z22" s="66"/>
      <c r="AA22" s="10"/>
      <c r="AB22" s="1"/>
      <c r="AC22" s="1"/>
      <c r="AD22" s="1"/>
      <c r="AE22" s="1"/>
      <c r="AF22" s="1"/>
      <c r="AG22" s="1"/>
      <c r="AH22" s="1"/>
      <c r="AI22" s="80">
        <f t="shared" si="5"/>
        <v>1</v>
      </c>
      <c r="AJ22" s="81"/>
      <c r="AK22" s="80">
        <f t="shared" si="6"/>
        <v>1</v>
      </c>
      <c r="AL22" s="80" t="e">
        <f t="shared" si="7"/>
        <v>#VALUE!</v>
      </c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</row>
    <row r="23" ht="15" spans="1:1028">
      <c r="A23" s="1"/>
      <c r="B23" s="1"/>
      <c r="C23" s="11" t="s">
        <v>69</v>
      </c>
      <c r="D23" s="14" t="s">
        <v>66</v>
      </c>
      <c r="E23" s="25" t="s">
        <v>3</v>
      </c>
      <c r="F23" s="26" t="s">
        <v>67</v>
      </c>
      <c r="G23" s="27"/>
      <c r="H23" s="27"/>
      <c r="I23" s="31" t="str">
        <f>märkeleht!$F$23</f>
        <v>?</v>
      </c>
      <c r="J23" s="31" t="str">
        <f>märkeleht!$G$23</f>
        <v>?</v>
      </c>
      <c r="K23" s="32">
        <f t="shared" si="8"/>
        <v>0</v>
      </c>
      <c r="L23" s="1"/>
      <c r="M23" s="37"/>
      <c r="N23" s="10"/>
      <c r="O23" s="10"/>
      <c r="P23" s="10"/>
      <c r="Q23" s="10"/>
      <c r="R23" s="63"/>
      <c r="S23" s="67"/>
      <c r="T23" s="45">
        <f>IF(S23=märkeleht!$M$7,20,0)+IF(S23=märkeleht!$M$8,20,0)+IF(S23=märkeleht!$M$15,20,0)+IF(S23=märkeleht!$M$16,20,0)+IF(S23=märkeleht!$M$23,20,IF(S23=märkeleht!$M$24,20,IF(S23=märkeleht!$M$31,20,IF(S23=märkeleht!$M$32,20,0))))</f>
        <v>0</v>
      </c>
      <c r="U23" s="69"/>
      <c r="V23" s="66"/>
      <c r="W23" s="10"/>
      <c r="X23" s="1"/>
      <c r="Y23" s="1"/>
      <c r="Z23" s="66"/>
      <c r="AA23" s="10"/>
      <c r="AB23" s="1"/>
      <c r="AC23" s="1"/>
      <c r="AD23" s="1"/>
      <c r="AE23" s="1"/>
      <c r="AF23" s="1"/>
      <c r="AG23" s="1"/>
      <c r="AH23" s="1"/>
      <c r="AI23" s="80">
        <f t="shared" si="5"/>
        <v>1</v>
      </c>
      <c r="AJ23" s="81"/>
      <c r="AK23" s="80">
        <f t="shared" si="6"/>
        <v>1</v>
      </c>
      <c r="AL23" s="80" t="e">
        <f t="shared" si="7"/>
        <v>#VALUE!</v>
      </c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</row>
    <row r="24" ht="15" spans="1:1028">
      <c r="A24" s="1"/>
      <c r="B24" s="1"/>
      <c r="C24" s="11" t="s">
        <v>69</v>
      </c>
      <c r="D24" s="14" t="s">
        <v>68</v>
      </c>
      <c r="E24" s="25" t="s">
        <v>3</v>
      </c>
      <c r="F24" s="26" t="s">
        <v>65</v>
      </c>
      <c r="G24" s="27"/>
      <c r="H24" s="27"/>
      <c r="I24" s="31" t="str">
        <f>märkeleht!$F$24</f>
        <v>?</v>
      </c>
      <c r="J24" s="31" t="str">
        <f>märkeleht!$G$24</f>
        <v>?</v>
      </c>
      <c r="K24" s="32">
        <f t="shared" si="8"/>
        <v>0</v>
      </c>
      <c r="L24" s="1"/>
      <c r="M24" s="37"/>
      <c r="N24" s="10"/>
      <c r="O24" s="49" t="s">
        <v>22</v>
      </c>
      <c r="P24" s="10"/>
      <c r="Q24" s="10"/>
      <c r="R24" s="62"/>
      <c r="S24" s="68"/>
      <c r="T24" s="48">
        <f>IF(S24=märkeleht!$M$7,20,0)+IF(S24=märkeleht!$M$8,20,0)+IF(S24=märkeleht!$M$15,20,0)+IF(S24=märkeleht!$M$16,20,0)+IF(S24=märkeleht!$M$23,20,IF(S24=märkeleht!$M$24,20,IF(S24=märkeleht!$M$31,20,IF(S24=märkeleht!$M$32,20,0))))</f>
        <v>0</v>
      </c>
      <c r="U24" s="66"/>
      <c r="V24" s="66"/>
      <c r="W24" s="10"/>
      <c r="X24" s="1"/>
      <c r="Y24" s="1"/>
      <c r="Z24" s="66"/>
      <c r="AA24" s="10"/>
      <c r="AB24" s="1"/>
      <c r="AC24" s="1"/>
      <c r="AD24" s="1"/>
      <c r="AE24" s="1"/>
      <c r="AF24" s="1"/>
      <c r="AG24" s="1"/>
      <c r="AH24" s="1"/>
      <c r="AI24" s="80">
        <f t="shared" si="5"/>
        <v>1</v>
      </c>
      <c r="AJ24" s="81"/>
      <c r="AK24" s="80">
        <f t="shared" si="6"/>
        <v>1</v>
      </c>
      <c r="AL24" s="80" t="e">
        <f t="shared" si="7"/>
        <v>#VALUE!</v>
      </c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</row>
    <row r="25" ht="15" spans="1:1028">
      <c r="A25" s="1"/>
      <c r="B25" s="1"/>
      <c r="C25" s="11"/>
      <c r="D25" s="10"/>
      <c r="E25" s="10"/>
      <c r="F25" s="10"/>
      <c r="G25" s="10"/>
      <c r="H25" s="10"/>
      <c r="I25" s="2"/>
      <c r="J25" s="2"/>
      <c r="K25"/>
      <c r="L25" s="1"/>
      <c r="M25" s="37"/>
      <c r="N25" s="43" t="s">
        <v>25</v>
      </c>
      <c r="O25" s="44"/>
      <c r="P25" s="45">
        <f>IF(O25=märkeleht!K25,15,0)+IF(O25=märkeleht!K30,10,IF(O25=märkeleht!K10,10,IF(O25=märkeleht!K18,10,0)))</f>
        <v>0</v>
      </c>
      <c r="Q25" s="61"/>
      <c r="R25" s="62"/>
      <c r="S25" s="1"/>
      <c r="T25" s="1"/>
      <c r="U25" s="66"/>
      <c r="V25" s="66"/>
      <c r="W25" s="10"/>
      <c r="X25" s="1"/>
      <c r="Y25" s="1"/>
      <c r="Z25" s="66"/>
      <c r="AA25" s="10"/>
      <c r="AB25" s="1"/>
      <c r="AC25" s="1"/>
      <c r="AD25" s="1"/>
      <c r="AE25" s="1"/>
      <c r="AF25" s="1"/>
      <c r="AG25" s="1"/>
      <c r="AH25" s="1"/>
      <c r="AI25" s="80">
        <f t="shared" si="5"/>
        <v>1</v>
      </c>
      <c r="AJ25" s="81"/>
      <c r="AK25" s="80">
        <f t="shared" si="6"/>
        <v>1</v>
      </c>
      <c r="AL25" s="80">
        <f t="shared" si="7"/>
        <v>0</v>
      </c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</row>
    <row r="26" ht="15" spans="1:1028">
      <c r="A26" s="1"/>
      <c r="B26" s="1"/>
      <c r="C26" s="11"/>
      <c r="D26" s="12" t="s">
        <v>26</v>
      </c>
      <c r="E26" s="12"/>
      <c r="F26" s="12"/>
      <c r="G26" s="13" t="s">
        <v>44</v>
      </c>
      <c r="H26" s="13"/>
      <c r="I26" s="13" t="s">
        <v>1</v>
      </c>
      <c r="J26" s="13"/>
      <c r="K26" s="30" t="s">
        <v>45</v>
      </c>
      <c r="L26" s="33" t="s">
        <v>15</v>
      </c>
      <c r="M26" s="33"/>
      <c r="N26" s="53" t="s">
        <v>27</v>
      </c>
      <c r="O26" s="47"/>
      <c r="P26" s="48">
        <f>IF(O26=märkeleht!K26,15,IF(O26=märkeleht!K18,15,IF(O26=märkeleht!K34,15,0)))+IF(O26=märkeleht!K5,10,IF(O26=märkeleht!K6,10,IF(O26=märkeleht!K9,10,IF(O26=märkeleht!K13,10,IF(O26=märkeleht!K14,10,IF(O26=märkeleht!K17,10,0))))))</f>
        <v>0</v>
      </c>
      <c r="Q26" s="1"/>
      <c r="R26" s="1"/>
      <c r="S26" s="1"/>
      <c r="T26" s="1"/>
      <c r="U26" s="66"/>
      <c r="V26" s="66"/>
      <c r="W26" s="10"/>
      <c r="X26" s="1"/>
      <c r="Y26" s="1"/>
      <c r="Z26" s="66"/>
      <c r="AA26" s="10"/>
      <c r="AB26" s="1"/>
      <c r="AC26" s="1"/>
      <c r="AD26" s="1"/>
      <c r="AE26" s="1"/>
      <c r="AF26" s="1"/>
      <c r="AG26" s="1"/>
      <c r="AH26" s="1"/>
      <c r="AI26" s="80">
        <f t="shared" si="5"/>
        <v>2</v>
      </c>
      <c r="AJ26" s="81"/>
      <c r="AK26" s="80">
        <f t="shared" si="6"/>
        <v>2</v>
      </c>
      <c r="AL26" s="80" t="e">
        <f t="shared" si="7"/>
        <v>#VALUE!</v>
      </c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</row>
    <row r="27" ht="15" spans="1:1028">
      <c r="A27" s="1"/>
      <c r="B27" s="1"/>
      <c r="C27" s="11" t="s">
        <v>64</v>
      </c>
      <c r="D27" s="14" t="s">
        <v>70</v>
      </c>
      <c r="E27" s="25" t="s">
        <v>3</v>
      </c>
      <c r="F27" s="26" t="s">
        <v>71</v>
      </c>
      <c r="G27" s="27"/>
      <c r="H27" s="27"/>
      <c r="I27" s="31" t="str">
        <f>märkeleht!$F$27</f>
        <v>?</v>
      </c>
      <c r="J27" s="31" t="str">
        <f>märkeleht!$G$27</f>
        <v>?</v>
      </c>
      <c r="K27" s="32">
        <f t="shared" ref="K27:K32" si="9">IF(J27="?",0,IF(AL27=0,12,IF(AI27=AK27,10-AL27,AL27*(-1))))</f>
        <v>0</v>
      </c>
      <c r="L27" s="1"/>
      <c r="M27" s="37"/>
      <c r="N27" s="10"/>
      <c r="O27" s="10"/>
      <c r="P27" s="10"/>
      <c r="Q27" s="1"/>
      <c r="R27" s="1"/>
      <c r="S27" s="1"/>
      <c r="T27" s="1"/>
      <c r="U27" s="66"/>
      <c r="V27" s="69"/>
      <c r="W27" s="61"/>
      <c r="X27" s="67"/>
      <c r="Y27" s="45">
        <f>IF(X27=märkeleht!$O$11,25,IF(X27=märkeleht!$O$12,25,IF(X27=märkeleht!$O$27,25,IF(X27=märkeleht!$O$28,25,0))))</f>
        <v>0</v>
      </c>
      <c r="Z27" s="69"/>
      <c r="AA27" s="10"/>
      <c r="AB27" s="1"/>
      <c r="AC27" s="1"/>
      <c r="AD27" s="1"/>
      <c r="AE27" s="1"/>
      <c r="AF27" s="1"/>
      <c r="AG27" s="1"/>
      <c r="AH27" s="1"/>
      <c r="AI27" s="80">
        <f t="shared" si="5"/>
        <v>1</v>
      </c>
      <c r="AJ27" s="81"/>
      <c r="AK27" s="80">
        <f t="shared" si="6"/>
        <v>1</v>
      </c>
      <c r="AL27" s="80" t="e">
        <f t="shared" si="7"/>
        <v>#VALUE!</v>
      </c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</row>
    <row r="28" ht="15" spans="1:1028">
      <c r="A28" s="1"/>
      <c r="B28" s="1"/>
      <c r="C28" s="11" t="s">
        <v>72</v>
      </c>
      <c r="D28" s="14" t="s">
        <v>73</v>
      </c>
      <c r="E28" s="25" t="s">
        <v>3</v>
      </c>
      <c r="F28" s="26" t="s">
        <v>74</v>
      </c>
      <c r="G28" s="27"/>
      <c r="H28" s="27"/>
      <c r="I28" s="31" t="str">
        <f>märkeleht!$F$28</f>
        <v>?</v>
      </c>
      <c r="J28" s="31" t="str">
        <f>märkeleht!$G$28</f>
        <v>?</v>
      </c>
      <c r="K28" s="32">
        <f t="shared" si="9"/>
        <v>0</v>
      </c>
      <c r="L28" s="1"/>
      <c r="M28" s="37"/>
      <c r="N28" s="10"/>
      <c r="O28" s="49" t="s">
        <v>28</v>
      </c>
      <c r="P28" s="10"/>
      <c r="Q28" s="1"/>
      <c r="R28" s="1"/>
      <c r="S28" s="1"/>
      <c r="T28" s="1"/>
      <c r="U28" s="10"/>
      <c r="V28" s="66"/>
      <c r="W28" s="10"/>
      <c r="X28" s="68"/>
      <c r="Y28" s="48">
        <f>IF(X28=märkeleht!$O$11,25,IF(X28=märkeleht!$O$12,25,IF(X28=märkeleht!$O$27,25,IF(X28=märkeleht!$O$28,25,0))))</f>
        <v>0</v>
      </c>
      <c r="Z28" s="1"/>
      <c r="AA28" s="1"/>
      <c r="AB28" s="1"/>
      <c r="AC28" s="1"/>
      <c r="AD28" s="1"/>
      <c r="AE28" s="1"/>
      <c r="AF28" s="1"/>
      <c r="AG28" s="1"/>
      <c r="AH28" s="1"/>
      <c r="AI28" s="80">
        <f t="shared" si="5"/>
        <v>1</v>
      </c>
      <c r="AJ28" s="81"/>
      <c r="AK28" s="80">
        <f t="shared" si="6"/>
        <v>1</v>
      </c>
      <c r="AL28" s="80" t="e">
        <f t="shared" si="7"/>
        <v>#VALUE!</v>
      </c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</row>
    <row r="29" ht="15" spans="1:1028">
      <c r="A29" s="1"/>
      <c r="B29" s="1"/>
      <c r="C29" s="11" t="s">
        <v>75</v>
      </c>
      <c r="D29" s="14" t="s">
        <v>70</v>
      </c>
      <c r="E29" s="25" t="s">
        <v>3</v>
      </c>
      <c r="F29" s="26" t="s">
        <v>73</v>
      </c>
      <c r="G29" s="27"/>
      <c r="H29" s="27"/>
      <c r="I29" s="31" t="str">
        <f>märkeleht!$F$29</f>
        <v>?</v>
      </c>
      <c r="J29" s="31" t="str">
        <f>märkeleht!$G$29</f>
        <v>?</v>
      </c>
      <c r="K29" s="32">
        <f t="shared" si="9"/>
        <v>0</v>
      </c>
      <c r="L29" s="1"/>
      <c r="M29" s="37"/>
      <c r="N29" s="43" t="s">
        <v>29</v>
      </c>
      <c r="O29" s="44"/>
      <c r="P29" s="45">
        <f>IF(O29=märkeleht!K29,15,0)+IF(O29=märkeleht!K21,10,IF(O29=märkeleht!K10,10,IF(O29=märkeleht!K18,10,IF(O29=märkeleht!K34,10,0))))</f>
        <v>0</v>
      </c>
      <c r="Q29" s="61"/>
      <c r="R29" s="10"/>
      <c r="S29" s="1"/>
      <c r="T29" s="1"/>
      <c r="U29" s="10"/>
      <c r="V29" s="66"/>
      <c r="W29" s="10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80">
        <f t="shared" si="5"/>
        <v>1</v>
      </c>
      <c r="AJ29" s="81"/>
      <c r="AK29" s="80">
        <f t="shared" si="6"/>
        <v>1</v>
      </c>
      <c r="AL29" s="80" t="e">
        <f t="shared" si="7"/>
        <v>#VALUE!</v>
      </c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</row>
    <row r="30" ht="15" spans="1:1028">
      <c r="A30" s="1"/>
      <c r="B30" s="1"/>
      <c r="C30" s="11" t="s">
        <v>75</v>
      </c>
      <c r="D30" s="14" t="s">
        <v>71</v>
      </c>
      <c r="E30" s="25" t="s">
        <v>3</v>
      </c>
      <c r="F30" s="26" t="s">
        <v>74</v>
      </c>
      <c r="G30" s="27"/>
      <c r="H30" s="27"/>
      <c r="I30" s="31" t="str">
        <f>märkeleht!$F$30</f>
        <v>?</v>
      </c>
      <c r="J30" s="31" t="str">
        <f>märkeleht!$G$30</f>
        <v>?</v>
      </c>
      <c r="K30" s="32">
        <f t="shared" si="9"/>
        <v>0</v>
      </c>
      <c r="L30" s="1"/>
      <c r="M30" s="37"/>
      <c r="N30" s="54" t="s">
        <v>30</v>
      </c>
      <c r="O30" s="47"/>
      <c r="P30" s="48">
        <f>IF(O30=märkeleht!K30,15,0)+IF(O30=märkeleht!K25,10,IF(O30=märkeleht!K10,10,IF(O30=märkeleht!K18,10,0)))</f>
        <v>0</v>
      </c>
      <c r="Q30" s="66"/>
      <c r="R30" s="10"/>
      <c r="S30" s="1"/>
      <c r="T30" s="1"/>
      <c r="U30" s="10"/>
      <c r="V30" s="66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80">
        <f t="shared" si="5"/>
        <v>1</v>
      </c>
      <c r="AJ30" s="81"/>
      <c r="AK30" s="80">
        <f t="shared" si="6"/>
        <v>1</v>
      </c>
      <c r="AL30" s="80" t="e">
        <f t="shared" si="7"/>
        <v>#VALUE!</v>
      </c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</row>
    <row r="31" ht="15" spans="1:1028">
      <c r="A31" s="1"/>
      <c r="B31" s="1"/>
      <c r="C31" s="11" t="s">
        <v>69</v>
      </c>
      <c r="D31" s="14" t="s">
        <v>71</v>
      </c>
      <c r="E31" s="25" t="s">
        <v>3</v>
      </c>
      <c r="F31" s="26" t="s">
        <v>73</v>
      </c>
      <c r="G31" s="27"/>
      <c r="H31" s="27"/>
      <c r="I31" s="31" t="str">
        <f>märkeleht!$F$31</f>
        <v>?</v>
      </c>
      <c r="J31" s="31" t="str">
        <f>märkeleht!$G$31</f>
        <v>?</v>
      </c>
      <c r="K31" s="32">
        <f t="shared" si="9"/>
        <v>0</v>
      </c>
      <c r="L31" s="1"/>
      <c r="M31" s="37"/>
      <c r="N31" s="10"/>
      <c r="O31" s="10"/>
      <c r="P31" s="10"/>
      <c r="Q31" s="66"/>
      <c r="R31" s="61"/>
      <c r="S31" s="64"/>
      <c r="T31" s="45">
        <f>IF(S31=märkeleht!$M$7,20,0)+IF(S31=märkeleht!$M$8,20,0)+IF(S31=märkeleht!$M$15,20,0)+IF(S31=märkeleht!$M$16,20,0)+IF(S31=märkeleht!$M$23,20,IF(S31=märkeleht!$M$24,20,IF(S31=märkeleht!$M$31,20,IF(S31=märkeleht!$M$32,20,0))))</f>
        <v>0</v>
      </c>
      <c r="U31" s="61"/>
      <c r="V31" s="69"/>
      <c r="W31" s="10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80">
        <f t="shared" si="5"/>
        <v>1</v>
      </c>
      <c r="AJ31" s="81"/>
      <c r="AK31" s="80">
        <f t="shared" si="6"/>
        <v>1</v>
      </c>
      <c r="AL31" s="80" t="e">
        <f t="shared" si="7"/>
        <v>#VALUE!</v>
      </c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</row>
    <row r="32" ht="15" spans="1:1028">
      <c r="A32" s="1"/>
      <c r="B32" s="1"/>
      <c r="C32" s="11" t="s">
        <v>69</v>
      </c>
      <c r="D32" s="14" t="s">
        <v>74</v>
      </c>
      <c r="E32" s="25" t="s">
        <v>3</v>
      </c>
      <c r="F32" s="26" t="s">
        <v>70</v>
      </c>
      <c r="G32" s="27"/>
      <c r="H32" s="27"/>
      <c r="I32" s="31" t="str">
        <f>märkeleht!$F$32</f>
        <v>?</v>
      </c>
      <c r="J32" s="31" t="str">
        <f>märkeleht!$G$32</f>
        <v>?</v>
      </c>
      <c r="K32" s="32">
        <f t="shared" si="9"/>
        <v>0</v>
      </c>
      <c r="L32" s="1"/>
      <c r="M32" s="37"/>
      <c r="N32" s="10"/>
      <c r="O32" s="49" t="s">
        <v>28</v>
      </c>
      <c r="P32" s="10"/>
      <c r="Q32" s="66"/>
      <c r="R32" s="10"/>
      <c r="S32" s="65"/>
      <c r="T32" s="48">
        <f>IF(S32=märkeleht!$M$7,20,0)+IF(S32=märkeleht!$M$8,20,0)+IF(S32=märkeleht!$M$15,20,0)+IF(S32=märkeleht!$M$16,20,0)+IF(S32=märkeleht!$M$23,20,IF(S32=märkeleht!$M$24,20,IF(S32=märkeleht!$M$31,20,IF(S32=märkeleht!$M$32,20,0))))</f>
        <v>0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80">
        <f t="shared" si="5"/>
        <v>1</v>
      </c>
      <c r="AJ32" s="81"/>
      <c r="AK32" s="80">
        <f t="shared" si="6"/>
        <v>1</v>
      </c>
      <c r="AL32" s="80" t="e">
        <f t="shared" si="7"/>
        <v>#VALUE!</v>
      </c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</row>
    <row r="33" ht="15" spans="1:1028">
      <c r="A33" s="1"/>
      <c r="B33" s="1"/>
      <c r="C33" s="11"/>
      <c r="D33" s="10"/>
      <c r="E33" s="10"/>
      <c r="F33" s="10"/>
      <c r="G33" s="10"/>
      <c r="H33" s="10"/>
      <c r="I33" s="2"/>
      <c r="J33" s="2"/>
      <c r="K33"/>
      <c r="L33" s="1"/>
      <c r="M33" s="37"/>
      <c r="N33" s="43" t="s">
        <v>31</v>
      </c>
      <c r="O33" s="44"/>
      <c r="P33" s="45">
        <f>IF(O33=märkeleht!K33,15,0)+IF(O33=märkeleht!K22,10,IF(O33=märkeleht!K10,10,IF(O33=märkeleht!K18,10,0)))</f>
        <v>0</v>
      </c>
      <c r="Q33" s="69"/>
      <c r="R33" s="10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80">
        <f t="shared" si="5"/>
        <v>1</v>
      </c>
      <c r="AJ33" s="81"/>
      <c r="AK33" s="80">
        <f t="shared" si="6"/>
        <v>1</v>
      </c>
      <c r="AL33" s="80">
        <f t="shared" si="7"/>
        <v>0</v>
      </c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</row>
    <row r="34" ht="15" spans="1:1028">
      <c r="A34" s="1"/>
      <c r="B34" s="1"/>
      <c r="C34" s="11"/>
      <c r="D34" s="12" t="s">
        <v>32</v>
      </c>
      <c r="E34" s="12"/>
      <c r="F34" s="12"/>
      <c r="G34" s="13" t="s">
        <v>44</v>
      </c>
      <c r="H34" s="13"/>
      <c r="I34" s="13" t="s">
        <v>1</v>
      </c>
      <c r="J34" s="13"/>
      <c r="K34" s="30" t="s">
        <v>45</v>
      </c>
      <c r="L34" s="33" t="s">
        <v>15</v>
      </c>
      <c r="M34" s="33"/>
      <c r="N34" s="53" t="s">
        <v>33</v>
      </c>
      <c r="O34" s="47"/>
      <c r="P34" s="48">
        <f>IF(O34=märkeleht!K18,15,IF(O34=märkeleht!K10,15,IF(O34=märkeleht!K26,15,IF(O34=märkeleht!K34,15,0))))+IF(O34=märkeleht!$K$5,10,IF(O34=märkeleht!K6,10,IF(O34=märkeleht!K9,10,IF(O34=märkeleht!K13,10,IF(O34=märkeleht!K14,10,IF(O34=märkeleht!K17,10,0))))))+IF(O34=märkeleht!K21,10,IF(O34=märkeleht!K22,10,IF(O34=märkeleht!K25,10,IF(O34=märkeleht!K29,10,IF(O34=märkeleht!K30,10,IF(O34=märkeleht!K33,10,0))))))</f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80">
        <f t="shared" si="5"/>
        <v>2</v>
      </c>
      <c r="AJ34" s="81"/>
      <c r="AK34" s="80">
        <f t="shared" si="6"/>
        <v>2</v>
      </c>
      <c r="AL34" s="80" t="e">
        <f t="shared" si="7"/>
        <v>#VALUE!</v>
      </c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</row>
    <row r="35" ht="14.25" spans="1:1028">
      <c r="A35" s="1"/>
      <c r="B35" s="1"/>
      <c r="C35" s="11" t="s">
        <v>72</v>
      </c>
      <c r="D35" s="14" t="s">
        <v>76</v>
      </c>
      <c r="E35" s="25" t="s">
        <v>3</v>
      </c>
      <c r="F35" s="26" t="s">
        <v>77</v>
      </c>
      <c r="G35" s="27"/>
      <c r="H35" s="27"/>
      <c r="I35" s="31" t="str">
        <f>märkeleht!$F$35</f>
        <v>?</v>
      </c>
      <c r="J35" s="31" t="str">
        <f>märkeleht!$G$35</f>
        <v>?</v>
      </c>
      <c r="K35" s="32">
        <f t="shared" ref="K35:K40" si="10">IF(J35="?",0,IF(AL35=0,12,IF(AI35=AK35,10-AL35,AL35*(-1))))</f>
        <v>0</v>
      </c>
      <c r="L35" s="1"/>
      <c r="M35" s="37"/>
      <c r="N35" s="10"/>
      <c r="O35" s="10"/>
      <c r="P35" s="10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80">
        <f t="shared" si="5"/>
        <v>1</v>
      </c>
      <c r="AJ35" s="81"/>
      <c r="AK35" s="80">
        <f t="shared" si="6"/>
        <v>1</v>
      </c>
      <c r="AL35" s="80" t="e">
        <f t="shared" si="7"/>
        <v>#VALUE!</v>
      </c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</row>
    <row r="36" spans="1:1028">
      <c r="A36" s="1"/>
      <c r="B36" s="1"/>
      <c r="C36" s="11" t="s">
        <v>72</v>
      </c>
      <c r="D36" s="14" t="s">
        <v>78</v>
      </c>
      <c r="E36" s="25" t="s">
        <v>3</v>
      </c>
      <c r="F36" s="26" t="s">
        <v>79</v>
      </c>
      <c r="G36" s="27"/>
      <c r="H36" s="27"/>
      <c r="I36" s="31" t="str">
        <f>märkeleht!$F$36</f>
        <v>?</v>
      </c>
      <c r="J36" s="31" t="str">
        <f>märkeleht!$G$36</f>
        <v>?</v>
      </c>
      <c r="K36" s="32">
        <f t="shared" si="10"/>
        <v>0</v>
      </c>
      <c r="L36" s="1"/>
      <c r="M36" s="37"/>
      <c r="N36" s="10"/>
      <c r="O36" s="10"/>
      <c r="P36" s="10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80">
        <f t="shared" si="5"/>
        <v>1</v>
      </c>
      <c r="AJ36" s="81"/>
      <c r="AK36" s="80">
        <f t="shared" si="6"/>
        <v>1</v>
      </c>
      <c r="AL36" s="80" t="e">
        <f t="shared" si="7"/>
        <v>#VALUE!</v>
      </c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</row>
    <row r="37" spans="1:1028">
      <c r="A37" s="1"/>
      <c r="B37" s="1"/>
      <c r="C37" s="11" t="s">
        <v>75</v>
      </c>
      <c r="D37" s="14" t="s">
        <v>77</v>
      </c>
      <c r="E37" s="25" t="s">
        <v>3</v>
      </c>
      <c r="F37" s="26" t="s">
        <v>79</v>
      </c>
      <c r="G37" s="27"/>
      <c r="H37" s="27"/>
      <c r="I37" s="31" t="str">
        <f>märkeleht!$F$37</f>
        <v>?</v>
      </c>
      <c r="J37" s="31" t="str">
        <f>märkeleht!$G$37</f>
        <v>?</v>
      </c>
      <c r="K37" s="32">
        <f t="shared" si="10"/>
        <v>0</v>
      </c>
      <c r="L37" s="1"/>
      <c r="M37" s="37"/>
      <c r="N37" s="10"/>
      <c r="O37" s="10"/>
      <c r="P37" s="10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80">
        <f t="shared" si="5"/>
        <v>1</v>
      </c>
      <c r="AJ37" s="81"/>
      <c r="AK37" s="80">
        <f t="shared" si="6"/>
        <v>1</v>
      </c>
      <c r="AL37" s="80" t="e">
        <f t="shared" si="7"/>
        <v>#VALUE!</v>
      </c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</row>
    <row r="38" spans="1:1028">
      <c r="A38" s="1"/>
      <c r="B38" s="1"/>
      <c r="C38" s="11" t="s">
        <v>80</v>
      </c>
      <c r="D38" s="14" t="s">
        <v>76</v>
      </c>
      <c r="E38" s="25" t="s">
        <v>3</v>
      </c>
      <c r="F38" s="26" t="s">
        <v>78</v>
      </c>
      <c r="G38" s="27"/>
      <c r="H38" s="27"/>
      <c r="I38" s="31" t="str">
        <f>märkeleht!$F$38</f>
        <v>?</v>
      </c>
      <c r="J38" s="31" t="str">
        <f>märkeleht!$G$38</f>
        <v>?</v>
      </c>
      <c r="K38" s="32">
        <f t="shared" si="10"/>
        <v>0</v>
      </c>
      <c r="L38" s="1"/>
      <c r="M38" s="37"/>
      <c r="N38" s="10"/>
      <c r="O38" s="10"/>
      <c r="P38" s="10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80">
        <f t="shared" si="5"/>
        <v>1</v>
      </c>
      <c r="AJ38" s="81"/>
      <c r="AK38" s="80">
        <f t="shared" si="6"/>
        <v>1</v>
      </c>
      <c r="AL38" s="80" t="e">
        <f t="shared" si="7"/>
        <v>#VALUE!</v>
      </c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</row>
    <row r="39" spans="1:1028">
      <c r="A39" s="1"/>
      <c r="B39" s="1"/>
      <c r="C39" s="11" t="s">
        <v>81</v>
      </c>
      <c r="D39" s="14" t="s">
        <v>77</v>
      </c>
      <c r="E39" s="25" t="s">
        <v>3</v>
      </c>
      <c r="F39" s="26" t="s">
        <v>78</v>
      </c>
      <c r="G39" s="27"/>
      <c r="H39" s="27"/>
      <c r="I39" s="31" t="str">
        <f>märkeleht!$F$39</f>
        <v>?</v>
      </c>
      <c r="J39" s="31" t="str">
        <f>märkeleht!$G$39</f>
        <v>?</v>
      </c>
      <c r="K39" s="32">
        <f t="shared" si="10"/>
        <v>0</v>
      </c>
      <c r="L39" s="34"/>
      <c r="M39" s="55"/>
      <c r="N39" s="56" t="s">
        <v>82</v>
      </c>
      <c r="O39" s="56"/>
      <c r="P39" s="56"/>
      <c r="Q39" s="56"/>
      <c r="R39" s="56"/>
      <c r="S39" s="56"/>
      <c r="T39" s="56"/>
      <c r="U39" s="56"/>
      <c r="V39" s="56"/>
      <c r="W39" s="34"/>
      <c r="X39" s="34"/>
      <c r="Y39" s="34"/>
      <c r="Z39" s="34"/>
      <c r="AA39" s="34"/>
      <c r="AB39" s="34"/>
      <c r="AC39" s="1"/>
      <c r="AD39" s="1"/>
      <c r="AE39" s="1"/>
      <c r="AF39" s="1"/>
      <c r="AG39" s="1"/>
      <c r="AH39" s="1"/>
      <c r="AI39" s="80">
        <f t="shared" si="5"/>
        <v>1</v>
      </c>
      <c r="AJ39" s="81"/>
      <c r="AK39" s="80">
        <f t="shared" si="6"/>
        <v>1</v>
      </c>
      <c r="AL39" s="80" t="e">
        <f t="shared" si="7"/>
        <v>#VALUE!</v>
      </c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</row>
    <row r="40" spans="1:1028">
      <c r="A40" s="1"/>
      <c r="B40" s="1"/>
      <c r="C40" s="11" t="s">
        <v>81</v>
      </c>
      <c r="D40" s="14" t="s">
        <v>79</v>
      </c>
      <c r="E40" s="25" t="s">
        <v>3</v>
      </c>
      <c r="F40" s="26" t="s">
        <v>76</v>
      </c>
      <c r="G40" s="27"/>
      <c r="H40" s="27"/>
      <c r="I40" s="31" t="str">
        <f>märkeleht!$F$40</f>
        <v>?</v>
      </c>
      <c r="J40" s="31" t="str">
        <f>märkeleht!$G$40</f>
        <v>?</v>
      </c>
      <c r="K40" s="32">
        <f t="shared" si="10"/>
        <v>0</v>
      </c>
      <c r="L40" s="35" t="s">
        <v>83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1"/>
      <c r="AD40" s="1"/>
      <c r="AE40" s="1"/>
      <c r="AF40" s="1"/>
      <c r="AG40" s="1"/>
      <c r="AH40" s="1"/>
      <c r="AI40" s="80">
        <f t="shared" si="5"/>
        <v>1</v>
      </c>
      <c r="AJ40" s="81"/>
      <c r="AK40" s="80">
        <f t="shared" si="6"/>
        <v>1</v>
      </c>
      <c r="AL40" s="80" t="e">
        <f t="shared" si="7"/>
        <v>#VALUE!</v>
      </c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</row>
    <row r="41" spans="1:1028">
      <c r="A41" s="1"/>
      <c r="B41" s="1"/>
      <c r="C41" s="11"/>
      <c r="D41" s="10"/>
      <c r="E41" s="10"/>
      <c r="F41" s="10"/>
      <c r="G41" s="10"/>
      <c r="H41" s="10"/>
      <c r="I41" s="2"/>
      <c r="J41" s="2"/>
      <c r="K41"/>
      <c r="L41" s="1"/>
      <c r="M41" s="37"/>
      <c r="N41" s="10"/>
      <c r="O41" s="10"/>
      <c r="P41" s="10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80">
        <f t="shared" si="5"/>
        <v>1</v>
      </c>
      <c r="AJ41" s="81"/>
      <c r="AK41" s="80">
        <f t="shared" si="6"/>
        <v>1</v>
      </c>
      <c r="AL41" s="80">
        <f t="shared" si="7"/>
        <v>0</v>
      </c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</row>
    <row r="42" spans="1:1028">
      <c r="A42" s="1"/>
      <c r="B42" s="1"/>
      <c r="C42" s="11"/>
      <c r="D42" s="12" t="s">
        <v>34</v>
      </c>
      <c r="E42" s="12"/>
      <c r="F42" s="12"/>
      <c r="G42" s="13" t="s">
        <v>44</v>
      </c>
      <c r="H42" s="13"/>
      <c r="I42" s="13" t="s">
        <v>1</v>
      </c>
      <c r="J42" s="13"/>
      <c r="K42" s="30" t="s">
        <v>45</v>
      </c>
      <c r="L42" s="1"/>
      <c r="M42" s="37"/>
      <c r="N42" s="10"/>
      <c r="O42" s="10"/>
      <c r="P42" s="10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80">
        <f t="shared" si="5"/>
        <v>2</v>
      </c>
      <c r="AJ42" s="81"/>
      <c r="AK42" s="80">
        <f t="shared" si="6"/>
        <v>2</v>
      </c>
      <c r="AL42" s="80" t="e">
        <f t="shared" si="7"/>
        <v>#VALUE!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</row>
    <row r="43" spans="1:1028">
      <c r="A43" s="1"/>
      <c r="B43" s="1"/>
      <c r="C43" s="11" t="s">
        <v>54</v>
      </c>
      <c r="D43" s="14" t="s">
        <v>84</v>
      </c>
      <c r="E43" s="25" t="s">
        <v>3</v>
      </c>
      <c r="F43" s="26" t="s">
        <v>85</v>
      </c>
      <c r="G43" s="27"/>
      <c r="H43" s="27"/>
      <c r="I43" s="31" t="str">
        <f>märkeleht!$F$43</f>
        <v>?</v>
      </c>
      <c r="J43" s="31" t="str">
        <f>märkeleht!$G$43</f>
        <v>?</v>
      </c>
      <c r="K43" s="32">
        <f t="shared" ref="K43:K48" si="11">IF(J43="?",0,IF(AL43=0,12,IF(AI43=AK43,10-AL43,AL43*(-1))))</f>
        <v>0</v>
      </c>
      <c r="L43" s="1"/>
      <c r="M43" s="37"/>
      <c r="N43" s="10"/>
      <c r="O43" s="10"/>
      <c r="P43" s="10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80">
        <f t="shared" si="5"/>
        <v>1</v>
      </c>
      <c r="AJ43" s="81"/>
      <c r="AK43" s="80">
        <f t="shared" si="6"/>
        <v>1</v>
      </c>
      <c r="AL43" s="80" t="e">
        <f t="shared" si="7"/>
        <v>#VALUE!</v>
      </c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</row>
    <row r="44" spans="1:1028">
      <c r="A44" s="1"/>
      <c r="B44" s="1"/>
      <c r="C44" s="11" t="s">
        <v>54</v>
      </c>
      <c r="D44" s="14" t="s">
        <v>86</v>
      </c>
      <c r="E44" s="25" t="s">
        <v>3</v>
      </c>
      <c r="F44" s="26" t="s">
        <v>87</v>
      </c>
      <c r="G44" s="27"/>
      <c r="H44" s="27"/>
      <c r="I44" s="31" t="str">
        <f>märkeleht!$F$44</f>
        <v>?</v>
      </c>
      <c r="J44" s="31" t="str">
        <f>märkeleht!$G$44</f>
        <v>?</v>
      </c>
      <c r="K44" s="32">
        <f t="shared" si="11"/>
        <v>0</v>
      </c>
      <c r="L44" s="1"/>
      <c r="M44" s="37"/>
      <c r="N44" s="10"/>
      <c r="O44" s="10"/>
      <c r="P44" s="10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80">
        <f t="shared" si="5"/>
        <v>1</v>
      </c>
      <c r="AJ44" s="81"/>
      <c r="AK44" s="80">
        <f t="shared" si="6"/>
        <v>1</v>
      </c>
      <c r="AL44" s="80" t="e">
        <f t="shared" si="7"/>
        <v>#VALUE!</v>
      </c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</row>
    <row r="45" spans="1:1028">
      <c r="A45" s="1"/>
      <c r="B45" s="1"/>
      <c r="C45" s="11" t="s">
        <v>80</v>
      </c>
      <c r="D45" s="14" t="s">
        <v>87</v>
      </c>
      <c r="E45" s="25" t="s">
        <v>3</v>
      </c>
      <c r="F45" s="26" t="s">
        <v>85</v>
      </c>
      <c r="G45" s="27"/>
      <c r="H45" s="27"/>
      <c r="I45" s="31" t="str">
        <f>märkeleht!$F$45</f>
        <v>?</v>
      </c>
      <c r="J45" s="31" t="str">
        <f>märkeleht!$G$45</f>
        <v>?</v>
      </c>
      <c r="K45" s="32">
        <f t="shared" si="11"/>
        <v>0</v>
      </c>
      <c r="L45" s="1"/>
      <c r="M45" s="37"/>
      <c r="N45" s="10"/>
      <c r="O45" s="10"/>
      <c r="P45" s="10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80">
        <f t="shared" si="5"/>
        <v>1</v>
      </c>
      <c r="AJ45" s="81"/>
      <c r="AK45" s="80">
        <f t="shared" si="6"/>
        <v>1</v>
      </c>
      <c r="AL45" s="80" t="e">
        <f t="shared" si="7"/>
        <v>#VALUE!</v>
      </c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</row>
    <row r="46" spans="1:1028">
      <c r="A46" s="1"/>
      <c r="B46" s="1"/>
      <c r="C46" s="11" t="s">
        <v>80</v>
      </c>
      <c r="D46" s="14" t="s">
        <v>86</v>
      </c>
      <c r="E46" s="25" t="s">
        <v>3</v>
      </c>
      <c r="F46" s="26" t="s">
        <v>84</v>
      </c>
      <c r="G46" s="27"/>
      <c r="H46" s="27"/>
      <c r="I46" s="31" t="str">
        <f>märkeleht!$F$46</f>
        <v>?</v>
      </c>
      <c r="J46" s="31" t="str">
        <f>märkeleht!$G$46</f>
        <v>?</v>
      </c>
      <c r="K46" s="32">
        <f t="shared" si="11"/>
        <v>0</v>
      </c>
      <c r="L46" s="1"/>
      <c r="M46" s="37"/>
      <c r="N46" s="10"/>
      <c r="O46" s="10"/>
      <c r="P46" s="10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80">
        <f t="shared" si="5"/>
        <v>1</v>
      </c>
      <c r="AJ46" s="81"/>
      <c r="AK46" s="80">
        <f t="shared" si="6"/>
        <v>1</v>
      </c>
      <c r="AL46" s="80" t="e">
        <f t="shared" si="7"/>
        <v>#VALUE!</v>
      </c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</row>
    <row r="47" spans="1:1028">
      <c r="A47" s="1"/>
      <c r="B47" s="1"/>
      <c r="C47" s="11" t="s">
        <v>81</v>
      </c>
      <c r="D47" s="14" t="s">
        <v>85</v>
      </c>
      <c r="E47" s="25" t="s">
        <v>3</v>
      </c>
      <c r="F47" s="26" t="s">
        <v>86</v>
      </c>
      <c r="G47" s="27"/>
      <c r="H47" s="27"/>
      <c r="I47" s="31" t="str">
        <f>märkeleht!$F$47</f>
        <v>?</v>
      </c>
      <c r="J47" s="31" t="str">
        <f>märkeleht!$G$47</f>
        <v>?</v>
      </c>
      <c r="K47" s="32">
        <f t="shared" si="11"/>
        <v>0</v>
      </c>
      <c r="L47" s="1"/>
      <c r="M47" s="37"/>
      <c r="N47" s="10"/>
      <c r="O47" s="10"/>
      <c r="P47" s="10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80">
        <f t="shared" si="5"/>
        <v>1</v>
      </c>
      <c r="AJ47" s="81"/>
      <c r="AK47" s="80">
        <f t="shared" si="6"/>
        <v>1</v>
      </c>
      <c r="AL47" s="80" t="e">
        <f t="shared" si="7"/>
        <v>#VALUE!</v>
      </c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</row>
    <row r="48" spans="1:1028">
      <c r="A48" s="1"/>
      <c r="B48" s="1"/>
      <c r="C48" s="11" t="s">
        <v>81</v>
      </c>
      <c r="D48" s="14" t="s">
        <v>87</v>
      </c>
      <c r="E48" s="25" t="s">
        <v>3</v>
      </c>
      <c r="F48" s="26" t="s">
        <v>84</v>
      </c>
      <c r="G48" s="27"/>
      <c r="H48" s="27"/>
      <c r="I48" s="31" t="str">
        <f>märkeleht!$F$48</f>
        <v>?</v>
      </c>
      <c r="J48" s="31" t="str">
        <f>märkeleht!$G$48</f>
        <v>?</v>
      </c>
      <c r="K48" s="32">
        <f t="shared" si="11"/>
        <v>0</v>
      </c>
      <c r="L48" s="1"/>
      <c r="M48" s="37"/>
      <c r="N48" s="10"/>
      <c r="O48" s="10"/>
      <c r="P48" s="10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80">
        <f t="shared" si="5"/>
        <v>1</v>
      </c>
      <c r="AJ48" s="81"/>
      <c r="AK48" s="80">
        <f t="shared" si="6"/>
        <v>1</v>
      </c>
      <c r="AL48" s="80" t="e">
        <f t="shared" si="7"/>
        <v>#VALUE!</v>
      </c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</row>
    <row r="49" s="1" customFormat="1" spans="2:38">
      <c r="B49" s="18"/>
      <c r="C49" s="19"/>
      <c r="D49" s="20"/>
      <c r="E49" s="20"/>
      <c r="F49" s="20"/>
      <c r="G49" s="20"/>
      <c r="H49" s="20"/>
      <c r="I49" s="20"/>
      <c r="J49" s="20"/>
      <c r="K49" s="36"/>
      <c r="L49" s="18"/>
      <c r="M49" s="57"/>
      <c r="N49" s="20"/>
      <c r="O49" s="20"/>
      <c r="P49" s="2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80"/>
      <c r="AJ49" s="80"/>
      <c r="AK49" s="80"/>
      <c r="AL49" s="80"/>
    </row>
    <row r="50" spans="1:1028">
      <c r="A50"/>
      <c r="B50" s="21" t="s">
        <v>35</v>
      </c>
      <c r="C50" s="22"/>
      <c r="D50" s="21"/>
      <c r="E50" s="21"/>
      <c r="F50" s="21"/>
      <c r="G50" s="28" t="s">
        <v>88</v>
      </c>
      <c r="H50" s="28"/>
      <c r="I50" s="28"/>
      <c r="J50" s="28"/>
      <c r="K50" s="28"/>
      <c r="L50" s="28"/>
      <c r="M50" s="28"/>
      <c r="N50" s="28"/>
      <c r="O50" s="28"/>
      <c r="P50" s="58"/>
      <c r="Q50" s="70" t="s">
        <v>45</v>
      </c>
      <c r="R50" s="71"/>
      <c r="S50" s="10" t="s">
        <v>89</v>
      </c>
      <c r="T50" s="10"/>
      <c r="U50" s="10"/>
      <c r="V50" s="10"/>
      <c r="W50" s="10"/>
      <c r="X50" s="10"/>
      <c r="Y50" s="10"/>
      <c r="Z50" s="10"/>
      <c r="AA50" s="10"/>
      <c r="AB50" s="2"/>
      <c r="AC50" s="2"/>
      <c r="AD50" s="2"/>
      <c r="AE50" s="2"/>
      <c r="AF50" s="2"/>
      <c r="AG50" s="2"/>
      <c r="AH50" s="2"/>
      <c r="AI50" s="81"/>
      <c r="AJ50" s="81"/>
      <c r="AK50" s="81"/>
      <c r="AL50" s="81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</row>
    <row r="51" s="1" customFormat="1" spans="2:38">
      <c r="B51" s="23" t="s">
        <v>36</v>
      </c>
      <c r="C51" s="24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3"/>
      <c r="P51" s="27"/>
      <c r="Q51" s="72">
        <f>IF(P51=S51,12,10+AI51)</f>
        <v>12</v>
      </c>
      <c r="R51" s="73"/>
      <c r="S51" s="10">
        <f>märkeleht!Q51</f>
        <v>0</v>
      </c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82">
        <f>IF($P$51&gt;$S$51,$S$51-$P$51,IF($P$51&lt;$S$51,$P$51-$S$51,0))*2</f>
        <v>0</v>
      </c>
      <c r="AJ51" s="80"/>
      <c r="AK51" s="80"/>
      <c r="AL51" s="80"/>
    </row>
    <row r="52" s="1" customFormat="1" spans="2:38">
      <c r="B52" s="23" t="s">
        <v>90</v>
      </c>
      <c r="C52" s="24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13"/>
      <c r="P52" s="27" t="s">
        <v>91</v>
      </c>
      <c r="Q52" s="72">
        <f>IF(märkeleht!$Q$52="?",0,IF(märkeleht!$Q$52=$P$52,9,0))</f>
        <v>0</v>
      </c>
      <c r="R52" s="73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80"/>
      <c r="AJ52" s="80"/>
      <c r="AK52" s="80"/>
      <c r="AL52" s="80"/>
    </row>
    <row r="53" s="1" customFormat="1" spans="2:38">
      <c r="B53" s="23" t="s">
        <v>38</v>
      </c>
      <c r="C53" s="24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13"/>
      <c r="P53" s="27" t="s">
        <v>92</v>
      </c>
      <c r="Q53" s="72">
        <f>IF(märkeleht!$Q$53="?",0,IF(märkeleht!$Q$53=$P$53,9,0))</f>
        <v>0</v>
      </c>
      <c r="R53" s="73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80"/>
      <c r="AJ53" s="80"/>
      <c r="AK53" s="80"/>
      <c r="AL53" s="80"/>
    </row>
    <row r="54" spans="1:38">
      <c r="A54" s="1"/>
      <c r="B54"/>
      <c r="C54" s="9"/>
      <c r="D54" s="10"/>
      <c r="E54" s="10"/>
      <c r="F54" s="10"/>
      <c r="G54" s="10"/>
      <c r="H54" s="10"/>
      <c r="I54" s="10"/>
      <c r="J54" s="10"/>
      <c r="K54" s="29"/>
      <c r="M54" s="37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80"/>
      <c r="AJ54" s="80"/>
      <c r="AK54" s="80"/>
      <c r="AL54" s="80"/>
    </row>
    <row r="55" spans="1:38">
      <c r="A55" s="1"/>
      <c r="B55"/>
      <c r="C55" s="9"/>
      <c r="D55" s="10"/>
      <c r="E55" s="10"/>
      <c r="F55" s="10"/>
      <c r="G55" s="10"/>
      <c r="H55" s="10"/>
      <c r="I55" s="10"/>
      <c r="J55" s="10"/>
      <c r="K55" s="29"/>
      <c r="M55" s="37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80"/>
      <c r="AJ55" s="80"/>
      <c r="AK55" s="80"/>
      <c r="AL55" s="80"/>
    </row>
    <row r="56" spans="1:38">
      <c r="A56" s="1"/>
      <c r="B56"/>
      <c r="C56" s="9"/>
      <c r="D56" s="10"/>
      <c r="E56" s="10"/>
      <c r="F56" s="10"/>
      <c r="G56" s="10"/>
      <c r="H56" s="10"/>
      <c r="I56" s="10"/>
      <c r="J56" s="10"/>
      <c r="K56" s="29"/>
      <c r="M56" s="37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80"/>
      <c r="AJ56" s="80"/>
      <c r="AK56" s="80"/>
      <c r="AL56" s="80"/>
    </row>
    <row r="57" spans="1:38">
      <c r="A57" s="1"/>
      <c r="B57"/>
      <c r="C57" s="9"/>
      <c r="D57" s="10"/>
      <c r="E57" s="10"/>
      <c r="F57" s="10"/>
      <c r="G57" s="10"/>
      <c r="H57" s="10"/>
      <c r="I57" s="10"/>
      <c r="J57" s="10"/>
      <c r="K57" s="29"/>
      <c r="M57" s="37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80"/>
      <c r="AJ57" s="80"/>
      <c r="AK57" s="80"/>
      <c r="AL57" s="80"/>
    </row>
    <row r="58" spans="1:38">
      <c r="A58" s="1"/>
      <c r="B58"/>
      <c r="C58" s="9"/>
      <c r="D58" s="10"/>
      <c r="E58" s="10"/>
      <c r="F58" s="10"/>
      <c r="G58" s="10"/>
      <c r="H58" s="10"/>
      <c r="I58" s="10"/>
      <c r="J58" s="10"/>
      <c r="K58" s="29"/>
      <c r="M58" s="37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80"/>
      <c r="AJ58" s="80"/>
      <c r="AK58" s="80"/>
      <c r="AL58" s="80"/>
    </row>
    <row r="59" spans="1:38">
      <c r="A59" s="1"/>
      <c r="B59"/>
      <c r="C59" s="9"/>
      <c r="D59" s="10"/>
      <c r="E59" s="10"/>
      <c r="F59" s="10"/>
      <c r="G59" s="10"/>
      <c r="H59" s="10"/>
      <c r="I59" s="10"/>
      <c r="J59" s="10"/>
      <c r="K59" s="29"/>
      <c r="M59" s="37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80"/>
      <c r="AJ59" s="80"/>
      <c r="AK59" s="80"/>
      <c r="AL59" s="80"/>
    </row>
    <row r="60" spans="1:38">
      <c r="A60" s="1"/>
      <c r="B60"/>
      <c r="C60" s="9"/>
      <c r="D60" s="10"/>
      <c r="E60" s="10"/>
      <c r="F60" s="10"/>
      <c r="G60" s="10"/>
      <c r="H60" s="10"/>
      <c r="I60" s="10"/>
      <c r="J60" s="10"/>
      <c r="K60" s="29"/>
      <c r="M60" s="37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80"/>
      <c r="AJ60" s="80"/>
      <c r="AK60" s="80"/>
      <c r="AL60" s="80"/>
    </row>
    <row r="61" spans="1:38">
      <c r="A61" s="1"/>
      <c r="B61"/>
      <c r="C61" s="9"/>
      <c r="D61" s="10"/>
      <c r="E61" s="10"/>
      <c r="F61" s="10"/>
      <c r="G61" s="10"/>
      <c r="H61" s="10"/>
      <c r="I61" s="10"/>
      <c r="J61" s="10"/>
      <c r="K61" s="29"/>
      <c r="M61" s="37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80"/>
      <c r="AJ61" s="80"/>
      <c r="AK61" s="80"/>
      <c r="AL61" s="80"/>
    </row>
    <row r="62" spans="1:38">
      <c r="A62" s="1"/>
      <c r="B62"/>
      <c r="C62" s="9"/>
      <c r="D62" s="10"/>
      <c r="E62" s="10"/>
      <c r="F62" s="10"/>
      <c r="G62" s="10"/>
      <c r="H62" s="10"/>
      <c r="I62" s="10"/>
      <c r="J62" s="10"/>
      <c r="K62" s="29"/>
      <c r="M62" s="37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80"/>
      <c r="AJ62" s="80"/>
      <c r="AK62" s="80"/>
      <c r="AL62" s="80"/>
    </row>
    <row r="63" spans="1:38">
      <c r="A63" s="1"/>
      <c r="B63"/>
      <c r="C63" s="9"/>
      <c r="D63" s="10"/>
      <c r="E63" s="10"/>
      <c r="F63" s="10"/>
      <c r="G63" s="10"/>
      <c r="H63" s="10"/>
      <c r="I63" s="10"/>
      <c r="J63" s="10"/>
      <c r="K63" s="29"/>
      <c r="M63" s="37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80"/>
      <c r="AJ63" s="80"/>
      <c r="AK63" s="80"/>
      <c r="AL63" s="80"/>
    </row>
    <row r="64" spans="1:38">
      <c r="A64" s="1"/>
      <c r="B64"/>
      <c r="C64" s="9"/>
      <c r="D64" s="10"/>
      <c r="E64" s="10"/>
      <c r="F64" s="10"/>
      <c r="G64" s="10"/>
      <c r="H64" s="10"/>
      <c r="I64" s="10"/>
      <c r="J64" s="10"/>
      <c r="K64" s="29"/>
      <c r="M64" s="3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80"/>
      <c r="AJ64" s="80"/>
      <c r="AK64" s="80"/>
      <c r="AL64" s="80"/>
    </row>
    <row r="65" spans="1:38">
      <c r="A65" s="1"/>
      <c r="B65"/>
      <c r="C65" s="9"/>
      <c r="D65" s="10"/>
      <c r="E65" s="10"/>
      <c r="F65" s="10"/>
      <c r="G65" s="10"/>
      <c r="H65" s="10"/>
      <c r="I65" s="10"/>
      <c r="J65" s="10"/>
      <c r="K65" s="29"/>
      <c r="M65" s="3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80"/>
      <c r="AJ65" s="80"/>
      <c r="AK65" s="80"/>
      <c r="AL65" s="80"/>
    </row>
    <row r="66" spans="1:38">
      <c r="A66" s="1"/>
      <c r="B66"/>
      <c r="C66" s="9"/>
      <c r="D66" s="10"/>
      <c r="E66" s="10"/>
      <c r="F66" s="10"/>
      <c r="G66" s="10"/>
      <c r="H66" s="10"/>
      <c r="I66" s="10"/>
      <c r="J66" s="10"/>
      <c r="K66" s="29"/>
      <c r="M66" s="37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80"/>
      <c r="AJ66" s="80"/>
      <c r="AK66" s="80"/>
      <c r="AL66" s="80"/>
    </row>
    <row r="67" spans="1:38">
      <c r="A67" s="1"/>
      <c r="B67"/>
      <c r="C67" s="9"/>
      <c r="D67" s="10"/>
      <c r="E67" s="10"/>
      <c r="F67" s="10"/>
      <c r="G67" s="10"/>
      <c r="H67" s="10"/>
      <c r="I67" s="10"/>
      <c r="J67" s="10"/>
      <c r="K67" s="29"/>
      <c r="M67" s="37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80"/>
      <c r="AJ67" s="80"/>
      <c r="AK67" s="80"/>
      <c r="AL67" s="80"/>
    </row>
    <row r="68" spans="1:38">
      <c r="A68" s="1"/>
      <c r="B68"/>
      <c r="C68" s="9"/>
      <c r="D68" s="10"/>
      <c r="E68" s="10"/>
      <c r="F68" s="10"/>
      <c r="G68" s="10"/>
      <c r="H68" s="10"/>
      <c r="I68" s="10"/>
      <c r="J68" s="10"/>
      <c r="K68" s="29"/>
      <c r="M68" s="37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80"/>
      <c r="AJ68" s="80"/>
      <c r="AK68" s="80"/>
      <c r="AL68" s="80"/>
    </row>
    <row r="69" spans="1:38">
      <c r="A69" s="1"/>
      <c r="B69"/>
      <c r="C69" s="9"/>
      <c r="D69" s="10"/>
      <c r="E69" s="10"/>
      <c r="F69" s="10"/>
      <c r="G69" s="10"/>
      <c r="H69" s="10"/>
      <c r="I69" s="10"/>
      <c r="J69" s="10"/>
      <c r="K69" s="29"/>
      <c r="M69" s="37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80"/>
      <c r="AJ69" s="80"/>
      <c r="AK69" s="80"/>
      <c r="AL69" s="80"/>
    </row>
    <row r="70" spans="1:38">
      <c r="A70" s="1"/>
      <c r="B70" s="1"/>
      <c r="C70" s="9"/>
      <c r="D70" s="10"/>
      <c r="E70" s="10"/>
      <c r="F70" s="10"/>
      <c r="G70" s="10"/>
      <c r="H70" s="10"/>
      <c r="I70" s="10"/>
      <c r="J70" s="10"/>
      <c r="K70" s="29"/>
      <c r="N70" s="10"/>
      <c r="O70" s="10"/>
      <c r="P70" s="10"/>
      <c r="S70" s="10"/>
      <c r="T70" s="10"/>
      <c r="X70" s="10"/>
      <c r="Y70" s="10"/>
      <c r="AB70" s="10"/>
      <c r="AC70" s="10"/>
      <c r="AE70" s="10"/>
      <c r="AF70" s="10"/>
      <c r="AI70" s="80"/>
      <c r="AJ70" s="80"/>
      <c r="AK70" s="80"/>
      <c r="AL70" s="80"/>
    </row>
    <row r="71" spans="1:38">
      <c r="A71" s="1"/>
      <c r="B71" s="1"/>
      <c r="C71" s="9"/>
      <c r="D71" s="10"/>
      <c r="E71" s="10"/>
      <c r="F71" s="10"/>
      <c r="G71" s="10"/>
      <c r="H71" s="10"/>
      <c r="I71" s="10"/>
      <c r="J71" s="10"/>
      <c r="K71" s="29"/>
      <c r="N71" s="10"/>
      <c r="O71" s="10"/>
      <c r="P71" s="10"/>
      <c r="S71" s="10"/>
      <c r="T71" s="10"/>
      <c r="X71" s="10"/>
      <c r="Y71" s="10"/>
      <c r="AB71" s="10"/>
      <c r="AC71" s="10"/>
      <c r="AE71" s="10"/>
      <c r="AF71" s="10"/>
      <c r="AI71" s="80"/>
      <c r="AJ71" s="80"/>
      <c r="AK71" s="80"/>
      <c r="AL71" s="80"/>
    </row>
    <row r="72" spans="1:38">
      <c r="A72" s="1"/>
      <c r="B72" s="1"/>
      <c r="C72" s="9"/>
      <c r="D72" s="10"/>
      <c r="E72" s="10"/>
      <c r="F72" s="10"/>
      <c r="G72" s="10"/>
      <c r="H72" s="10"/>
      <c r="I72" s="10"/>
      <c r="J72" s="10"/>
      <c r="K72" s="29"/>
      <c r="N72" s="10"/>
      <c r="O72" s="10"/>
      <c r="P72" s="10"/>
      <c r="S72" s="10"/>
      <c r="T72" s="10"/>
      <c r="X72" s="10"/>
      <c r="Y72" s="10"/>
      <c r="AB72" s="10"/>
      <c r="AC72" s="10"/>
      <c r="AE72" s="10"/>
      <c r="AF72" s="10"/>
      <c r="AI72" s="80"/>
      <c r="AJ72" s="80"/>
      <c r="AK72" s="80"/>
      <c r="AL72" s="80"/>
    </row>
    <row r="73" spans="1:38">
      <c r="A73" s="1"/>
      <c r="B73" s="1"/>
      <c r="C73" s="9"/>
      <c r="D73" s="10"/>
      <c r="E73" s="10"/>
      <c r="F73" s="10"/>
      <c r="G73" s="10"/>
      <c r="H73" s="10"/>
      <c r="I73" s="10"/>
      <c r="J73" s="10"/>
      <c r="K73" s="29"/>
      <c r="N73" s="10"/>
      <c r="O73" s="10"/>
      <c r="P73" s="10"/>
      <c r="S73" s="10"/>
      <c r="T73" s="10"/>
      <c r="X73" s="10"/>
      <c r="Y73" s="10"/>
      <c r="AB73" s="10"/>
      <c r="AC73" s="10"/>
      <c r="AE73" s="10"/>
      <c r="AF73" s="10"/>
      <c r="AI73" s="80"/>
      <c r="AJ73" s="80"/>
      <c r="AK73" s="80"/>
      <c r="AL73" s="80"/>
    </row>
    <row r="74" spans="1:38">
      <c r="A74" s="1"/>
      <c r="B74" s="1"/>
      <c r="C74" s="9"/>
      <c r="D74" s="10"/>
      <c r="E74" s="10"/>
      <c r="F74" s="10"/>
      <c r="G74" s="10"/>
      <c r="H74" s="10"/>
      <c r="I74" s="10"/>
      <c r="J74" s="10"/>
      <c r="K74" s="29"/>
      <c r="N74" s="10"/>
      <c r="O74" s="10"/>
      <c r="P74" s="10"/>
      <c r="S74" s="10"/>
      <c r="T74" s="10"/>
      <c r="X74" s="10"/>
      <c r="Y74" s="10"/>
      <c r="AB74" s="10"/>
      <c r="AC74" s="10"/>
      <c r="AE74" s="10"/>
      <c r="AF74" s="10"/>
      <c r="AI74" s="80"/>
      <c r="AJ74" s="80"/>
      <c r="AK74" s="80"/>
      <c r="AL74" s="80"/>
    </row>
    <row r="75" spans="1:38">
      <c r="A75" s="1"/>
      <c r="B75" s="1"/>
      <c r="C75" s="9"/>
      <c r="D75" s="10"/>
      <c r="E75" s="10"/>
      <c r="F75" s="10"/>
      <c r="G75" s="10"/>
      <c r="H75" s="10"/>
      <c r="I75" s="10"/>
      <c r="J75" s="10"/>
      <c r="K75" s="29"/>
      <c r="N75" s="10"/>
      <c r="O75" s="10"/>
      <c r="P75" s="10"/>
      <c r="S75" s="10"/>
      <c r="T75" s="10"/>
      <c r="X75" s="10"/>
      <c r="Y75" s="10"/>
      <c r="AB75" s="10"/>
      <c r="AC75" s="10"/>
      <c r="AE75" s="10"/>
      <c r="AF75" s="10"/>
      <c r="AI75" s="80"/>
      <c r="AJ75" s="80"/>
      <c r="AK75" s="80"/>
      <c r="AL75" s="80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</sheetData>
  <sheetProtection formatCells="0" formatColumns="0" formatRows="0" insertRows="0" insertColumns="0" insertHyperlinks="0" deleteColumns="0" deleteRows="0" sort="0" autoFilter="0" pivotTables="0"/>
  <mergeCells count="35">
    <mergeCell ref="D2:F2"/>
    <mergeCell ref="G2:H2"/>
    <mergeCell ref="I2:J2"/>
    <mergeCell ref="S2:T2"/>
    <mergeCell ref="X2:Y2"/>
    <mergeCell ref="AB2:AC2"/>
    <mergeCell ref="AE2:AF2"/>
    <mergeCell ref="A3:B3"/>
    <mergeCell ref="N3:O3"/>
    <mergeCell ref="D10:F10"/>
    <mergeCell ref="G10:H10"/>
    <mergeCell ref="I10:J10"/>
    <mergeCell ref="L10:M10"/>
    <mergeCell ref="D18:F18"/>
    <mergeCell ref="G18:H18"/>
    <mergeCell ref="I18:J18"/>
    <mergeCell ref="L18:M18"/>
    <mergeCell ref="D26:F26"/>
    <mergeCell ref="G26:H26"/>
    <mergeCell ref="I26:J26"/>
    <mergeCell ref="L26:M26"/>
    <mergeCell ref="D34:F34"/>
    <mergeCell ref="G34:H34"/>
    <mergeCell ref="I34:J34"/>
    <mergeCell ref="L34:M34"/>
    <mergeCell ref="N39:U39"/>
    <mergeCell ref="L40:AB40"/>
    <mergeCell ref="D42:F42"/>
    <mergeCell ref="G42:H42"/>
    <mergeCell ref="I42:J42"/>
    <mergeCell ref="B50:F50"/>
    <mergeCell ref="G50:O50"/>
    <mergeCell ref="B51:O51"/>
    <mergeCell ref="B52:O52"/>
    <mergeCell ref="B53:O53"/>
  </mergeCells>
  <pageMargins left="1" right="1" top="1.66666666666667" bottom="1.66666666666667" header="0.511805555555555" footer="0.511805555555555"/>
  <pageSetup paperSize="1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LibreOffice/5.0.1.2$Linux_x86 LibreOffice_project/00m0$Build-2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märkeleht</vt:lpstr>
      <vt:lpstr>sinu nimi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urmassarv@gmail.com</dc:creator>
  <cp:lastModifiedBy>mina</cp:lastModifiedBy>
  <cp:revision>48</cp:revision>
  <dcterms:created xsi:type="dcterms:W3CDTF">2016-05-14T06:41:00Z</dcterms:created>
  <dcterms:modified xsi:type="dcterms:W3CDTF">2024-06-14T13:13:58Z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1.1209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KSOProductBuildVer">
    <vt:lpwstr>1033-11.1.0.10976</vt:lpwstr>
  </property>
</Properties>
</file>